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-my.sharepoint.com/personal/laetitia_ory_spw_wallonie_be/Documents/O_R1_SN/3_PROCESSUS/SFUI/20220131x_V_2022_SNW-01-PROJET/18_A18_DC_Tab dép_presta_dépla_OK/"/>
    </mc:Choice>
  </mc:AlternateContent>
  <xr:revisionPtr revIDLastSave="213" documentId="13_ncr:1_{A3916349-93F4-41C0-9A49-B48DACE3B264}" xr6:coauthVersionLast="47" xr6:coauthVersionMax="47" xr10:uidLastSave="{167B62A2-F85B-4A84-B3BE-A1DC63967EBE}"/>
  <bookViews>
    <workbookView xWindow="-108" yWindow="-108" windowWidth="23256" windowHeight="12576" xr2:uid="{C86F6F84-7734-4D95-93CC-8F371AEF496F}"/>
  </bookViews>
  <sheets>
    <sheet name="1B Tableau financier" sheetId="1" r:id="rId1"/>
    <sheet name="1C Time sheet" sheetId="3" r:id="rId2"/>
    <sheet name="1D Frais de déplacement" sheetId="4" r:id="rId3"/>
  </sheets>
  <definedNames>
    <definedName name="_xlnm.Print_Titles" localSheetId="0">'1B Tableau financier'!$1:$5</definedName>
    <definedName name="_xlnm.Print_Titles" localSheetId="1">'1C Time sheet'!$1:$4</definedName>
    <definedName name="_xlnm.Print_Titles" localSheetId="2">'1D Frais de déplacement'!$1:$13</definedName>
    <definedName name="_xlnm.Print_Area" localSheetId="0">'1B Tableau financier'!$A$1:$S$118</definedName>
    <definedName name="_xlnm.Print_Area" localSheetId="1">'1C Time sheet'!$A$1:$N$135</definedName>
    <definedName name="_xlnm.Print_Area" localSheetId="2">'1D Frais de déplacement'!$A$1:$K$84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3" i="4" l="1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E3" i="4"/>
  <c r="E2" i="4"/>
  <c r="E1" i="4"/>
  <c r="H4" i="4"/>
  <c r="F4" i="4"/>
  <c r="E3" i="3"/>
  <c r="E2" i="3"/>
  <c r="E1" i="3"/>
  <c r="G25" i="3" l="1"/>
  <c r="G26" i="3" s="1"/>
  <c r="G36" i="3" s="1"/>
  <c r="F25" i="3"/>
  <c r="E25" i="3"/>
  <c r="E26" i="3" s="1"/>
  <c r="E36" i="3" s="1"/>
  <c r="D25" i="3"/>
  <c r="D26" i="3" s="1"/>
  <c r="D36" i="3" s="1"/>
  <c r="H25" i="3"/>
  <c r="H26" i="3"/>
  <c r="H36" i="3" s="1"/>
  <c r="F26" i="3"/>
  <c r="F36" i="3" s="1"/>
  <c r="J24" i="1" l="1"/>
  <c r="O24" i="1" s="1"/>
  <c r="J23" i="1"/>
  <c r="O23" i="1" s="1"/>
  <c r="J22" i="1"/>
  <c r="O22" i="1" s="1"/>
  <c r="J21" i="1"/>
  <c r="P21" i="1" s="1"/>
  <c r="Q21" i="1" s="1"/>
  <c r="J20" i="1"/>
  <c r="C54" i="1"/>
  <c r="C53" i="1"/>
  <c r="C52" i="1"/>
  <c r="C51" i="1"/>
  <c r="C50" i="1"/>
  <c r="C49" i="1"/>
  <c r="C48" i="1"/>
  <c r="C47" i="1"/>
  <c r="C46" i="1"/>
  <c r="C45" i="1"/>
  <c r="C44" i="1"/>
  <c r="C43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C42" i="1"/>
  <c r="C41" i="1"/>
  <c r="C40" i="1"/>
  <c r="C39" i="1"/>
  <c r="C38" i="1"/>
  <c r="C37" i="1"/>
  <c r="C36" i="1"/>
  <c r="C35" i="1"/>
  <c r="C34" i="1"/>
  <c r="C33" i="1"/>
  <c r="C32" i="1"/>
  <c r="C31" i="1"/>
  <c r="E30" i="1"/>
  <c r="E29" i="1"/>
  <c r="E28" i="1"/>
  <c r="E27" i="1"/>
  <c r="E26" i="1"/>
  <c r="E25" i="1"/>
  <c r="E24" i="1"/>
  <c r="E23" i="1"/>
  <c r="E22" i="1"/>
  <c r="E21" i="1"/>
  <c r="E20" i="1"/>
  <c r="C30" i="1"/>
  <c r="C29" i="1"/>
  <c r="C28" i="1"/>
  <c r="C27" i="1"/>
  <c r="C26" i="1"/>
  <c r="C25" i="1"/>
  <c r="C24" i="1"/>
  <c r="C23" i="1"/>
  <c r="C22" i="1"/>
  <c r="C21" i="1"/>
  <c r="C20" i="1"/>
  <c r="O21" i="1"/>
  <c r="N126" i="3"/>
  <c r="M126" i="3"/>
  <c r="L126" i="3"/>
  <c r="K126" i="3"/>
  <c r="J126" i="3"/>
  <c r="I126" i="3"/>
  <c r="H126" i="3"/>
  <c r="G126" i="3"/>
  <c r="F126" i="3"/>
  <c r="E126" i="3"/>
  <c r="D126" i="3"/>
  <c r="N111" i="3"/>
  <c r="M111" i="3"/>
  <c r="L111" i="3"/>
  <c r="K111" i="3"/>
  <c r="J111" i="3"/>
  <c r="I111" i="3"/>
  <c r="H111" i="3"/>
  <c r="G111" i="3"/>
  <c r="F111" i="3"/>
  <c r="E111" i="3"/>
  <c r="D111" i="3"/>
  <c r="N94" i="3"/>
  <c r="M94" i="3"/>
  <c r="L94" i="3"/>
  <c r="K94" i="3"/>
  <c r="J94" i="3"/>
  <c r="I94" i="3"/>
  <c r="H94" i="3"/>
  <c r="G94" i="3"/>
  <c r="F94" i="3"/>
  <c r="E94" i="3"/>
  <c r="D94" i="3"/>
  <c r="N79" i="3"/>
  <c r="M79" i="3"/>
  <c r="L79" i="3"/>
  <c r="K79" i="3"/>
  <c r="J79" i="3"/>
  <c r="I79" i="3"/>
  <c r="H79" i="3"/>
  <c r="G79" i="3"/>
  <c r="F79" i="3"/>
  <c r="E79" i="3"/>
  <c r="D79" i="3"/>
  <c r="N62" i="3"/>
  <c r="M62" i="3"/>
  <c r="L62" i="3"/>
  <c r="K62" i="3"/>
  <c r="J62" i="3"/>
  <c r="I62" i="3"/>
  <c r="H62" i="3"/>
  <c r="G62" i="3"/>
  <c r="F62" i="3"/>
  <c r="E62" i="3"/>
  <c r="D62" i="3"/>
  <c r="N47" i="3"/>
  <c r="M47" i="3"/>
  <c r="L47" i="3"/>
  <c r="K47" i="3"/>
  <c r="J47" i="3"/>
  <c r="I47" i="3"/>
  <c r="H47" i="3"/>
  <c r="G47" i="3"/>
  <c r="F47" i="3"/>
  <c r="E47" i="3"/>
  <c r="D47" i="3"/>
  <c r="N30" i="3"/>
  <c r="M30" i="3"/>
  <c r="L30" i="3"/>
  <c r="K30" i="3"/>
  <c r="J30" i="3"/>
  <c r="I30" i="3"/>
  <c r="H30" i="3"/>
  <c r="G30" i="3"/>
  <c r="F30" i="3"/>
  <c r="E30" i="3"/>
  <c r="D30" i="3"/>
  <c r="D3" i="4"/>
  <c r="D2" i="4"/>
  <c r="D1" i="4"/>
  <c r="H4" i="3"/>
  <c r="F4" i="3"/>
  <c r="C126" i="3" s="1"/>
  <c r="C3" i="3"/>
  <c r="C2" i="3"/>
  <c r="C1" i="3"/>
  <c r="C19" i="1"/>
  <c r="P55" i="1"/>
  <c r="K19" i="1"/>
  <c r="L19" i="1"/>
  <c r="M19" i="1"/>
  <c r="N19" i="1"/>
  <c r="E19" i="1" l="1"/>
  <c r="E31" i="1"/>
  <c r="E43" i="1"/>
  <c r="P22" i="1"/>
  <c r="Q22" i="1" s="1"/>
  <c r="P24" i="1"/>
  <c r="Q24" i="1" s="1"/>
  <c r="P23" i="1"/>
  <c r="Q23" i="1" s="1"/>
  <c r="C30" i="3"/>
  <c r="C47" i="3"/>
  <c r="C62" i="3"/>
  <c r="C79" i="3"/>
  <c r="C94" i="3"/>
  <c r="C111" i="3"/>
  <c r="P112" i="1"/>
  <c r="P111" i="1"/>
  <c r="P110" i="1"/>
  <c r="P109" i="1"/>
  <c r="P108" i="1"/>
  <c r="P101" i="1"/>
  <c r="P100" i="1"/>
  <c r="P99" i="1"/>
  <c r="P98" i="1"/>
  <c r="P97" i="1"/>
  <c r="P96" i="1"/>
  <c r="P95" i="1"/>
  <c r="P94" i="1"/>
  <c r="P93" i="1"/>
  <c r="P86" i="1"/>
  <c r="P85" i="1"/>
  <c r="P84" i="1"/>
  <c r="P83" i="1"/>
  <c r="P82" i="1"/>
  <c r="P81" i="1"/>
  <c r="P80" i="1"/>
  <c r="P79" i="1"/>
  <c r="P78" i="1"/>
  <c r="P77" i="1"/>
  <c r="P70" i="1"/>
  <c r="P69" i="1"/>
  <c r="P68" i="1"/>
  <c r="P67" i="1"/>
  <c r="P66" i="1"/>
  <c r="P65" i="1"/>
  <c r="P64" i="1"/>
  <c r="P63" i="1"/>
  <c r="P62" i="1"/>
  <c r="P61" i="1"/>
  <c r="N131" i="3" l="1"/>
  <c r="M131" i="3"/>
  <c r="L131" i="3"/>
  <c r="K131" i="3"/>
  <c r="J131" i="3"/>
  <c r="I131" i="3"/>
  <c r="H131" i="3"/>
  <c r="G131" i="3"/>
  <c r="F131" i="3"/>
  <c r="E131" i="3"/>
  <c r="D131" i="3"/>
  <c r="C131" i="3"/>
  <c r="N121" i="3"/>
  <c r="N122" i="3" s="1"/>
  <c r="N132" i="3" s="1"/>
  <c r="M121" i="3"/>
  <c r="M122" i="3" s="1"/>
  <c r="M132" i="3" s="1"/>
  <c r="L121" i="3"/>
  <c r="L122" i="3" s="1"/>
  <c r="L132" i="3" s="1"/>
  <c r="K121" i="3"/>
  <c r="K122" i="3" s="1"/>
  <c r="K132" i="3" s="1"/>
  <c r="J121" i="3"/>
  <c r="J122" i="3" s="1"/>
  <c r="J132" i="3" s="1"/>
  <c r="I121" i="3"/>
  <c r="I122" i="3" s="1"/>
  <c r="I132" i="3" s="1"/>
  <c r="H121" i="3"/>
  <c r="H122" i="3" s="1"/>
  <c r="H132" i="3" s="1"/>
  <c r="G121" i="3"/>
  <c r="G122" i="3" s="1"/>
  <c r="G132" i="3" s="1"/>
  <c r="F121" i="3"/>
  <c r="F122" i="3" s="1"/>
  <c r="F132" i="3" s="1"/>
  <c r="E121" i="3"/>
  <c r="E122" i="3" s="1"/>
  <c r="E132" i="3" s="1"/>
  <c r="D121" i="3"/>
  <c r="D122" i="3" s="1"/>
  <c r="D132" i="3" s="1"/>
  <c r="C121" i="3"/>
  <c r="C122" i="3" s="1"/>
  <c r="C132" i="3" s="1"/>
  <c r="N99" i="3"/>
  <c r="M99" i="3"/>
  <c r="L99" i="3"/>
  <c r="K99" i="3"/>
  <c r="J99" i="3"/>
  <c r="I99" i="3"/>
  <c r="H99" i="3"/>
  <c r="G99" i="3"/>
  <c r="F99" i="3"/>
  <c r="E99" i="3"/>
  <c r="D99" i="3"/>
  <c r="C99" i="3"/>
  <c r="N89" i="3"/>
  <c r="M89" i="3"/>
  <c r="L89" i="3"/>
  <c r="K89" i="3"/>
  <c r="J89" i="3"/>
  <c r="I89" i="3"/>
  <c r="H89" i="3"/>
  <c r="G89" i="3"/>
  <c r="F89" i="3"/>
  <c r="E89" i="3"/>
  <c r="D89" i="3"/>
  <c r="C89" i="3"/>
  <c r="N67" i="3"/>
  <c r="M67" i="3"/>
  <c r="L67" i="3"/>
  <c r="K67" i="3"/>
  <c r="J67" i="3"/>
  <c r="I67" i="3"/>
  <c r="H67" i="3"/>
  <c r="G67" i="3"/>
  <c r="F67" i="3"/>
  <c r="E67" i="3"/>
  <c r="D67" i="3"/>
  <c r="C67" i="3"/>
  <c r="N57" i="3"/>
  <c r="M57" i="3"/>
  <c r="L57" i="3"/>
  <c r="K57" i="3"/>
  <c r="J57" i="3"/>
  <c r="I57" i="3"/>
  <c r="H57" i="3"/>
  <c r="G57" i="3"/>
  <c r="F57" i="3"/>
  <c r="E57" i="3"/>
  <c r="D57" i="3"/>
  <c r="C57" i="3"/>
  <c r="G58" i="3" l="1"/>
  <c r="G68" i="3" s="1"/>
  <c r="J35" i="1"/>
  <c r="K90" i="3"/>
  <c r="K100" i="3" s="1"/>
  <c r="J51" i="1"/>
  <c r="P51" i="1" s="1"/>
  <c r="D58" i="3"/>
  <c r="D68" i="3" s="1"/>
  <c r="J32" i="1"/>
  <c r="H58" i="3"/>
  <c r="H68" i="3" s="1"/>
  <c r="J36" i="1"/>
  <c r="L58" i="3"/>
  <c r="L68" i="3" s="1"/>
  <c r="J40" i="1"/>
  <c r="H90" i="3"/>
  <c r="H100" i="3" s="1"/>
  <c r="J48" i="1"/>
  <c r="P48" i="1" s="1"/>
  <c r="L90" i="3"/>
  <c r="L100" i="3" s="1"/>
  <c r="J52" i="1"/>
  <c r="P52" i="1" s="1"/>
  <c r="C58" i="3"/>
  <c r="C68" i="3" s="1"/>
  <c r="J31" i="1"/>
  <c r="K58" i="3"/>
  <c r="K68" i="3" s="1"/>
  <c r="J39" i="1"/>
  <c r="G90" i="3"/>
  <c r="G100" i="3" s="1"/>
  <c r="J47" i="1"/>
  <c r="P47" i="1" s="1"/>
  <c r="E58" i="3"/>
  <c r="E68" i="3" s="1"/>
  <c r="J33" i="1"/>
  <c r="I58" i="3"/>
  <c r="I68" i="3" s="1"/>
  <c r="J37" i="1"/>
  <c r="M58" i="3"/>
  <c r="M68" i="3" s="1"/>
  <c r="J41" i="1"/>
  <c r="E90" i="3"/>
  <c r="E100" i="3" s="1"/>
  <c r="J45" i="1"/>
  <c r="P45" i="1" s="1"/>
  <c r="I90" i="3"/>
  <c r="I100" i="3" s="1"/>
  <c r="J49" i="1"/>
  <c r="P49" i="1" s="1"/>
  <c r="M90" i="3"/>
  <c r="M100" i="3" s="1"/>
  <c r="J53" i="1"/>
  <c r="P53" i="1" s="1"/>
  <c r="C90" i="3"/>
  <c r="C100" i="3" s="1"/>
  <c r="J43" i="1"/>
  <c r="F58" i="3"/>
  <c r="F68" i="3" s="1"/>
  <c r="J34" i="1"/>
  <c r="J58" i="3"/>
  <c r="J68" i="3" s="1"/>
  <c r="J38" i="1"/>
  <c r="N58" i="3"/>
  <c r="N68" i="3" s="1"/>
  <c r="J42" i="1"/>
  <c r="F90" i="3"/>
  <c r="F100" i="3" s="1"/>
  <c r="J46" i="1"/>
  <c r="P46" i="1" s="1"/>
  <c r="J90" i="3"/>
  <c r="J100" i="3" s="1"/>
  <c r="J50" i="1"/>
  <c r="P50" i="1" s="1"/>
  <c r="N90" i="3"/>
  <c r="N100" i="3" s="1"/>
  <c r="J54" i="1"/>
  <c r="P54" i="1" s="1"/>
  <c r="D90" i="3"/>
  <c r="D100" i="3" s="1"/>
  <c r="J44" i="1"/>
  <c r="P44" i="1" s="1"/>
  <c r="K102" i="3"/>
  <c r="D70" i="3"/>
  <c r="H70" i="3"/>
  <c r="L70" i="3"/>
  <c r="C70" i="3"/>
  <c r="G70" i="3"/>
  <c r="K70" i="3"/>
  <c r="F102" i="3"/>
  <c r="J102" i="3"/>
  <c r="N102" i="3"/>
  <c r="D134" i="3"/>
  <c r="H134" i="3"/>
  <c r="L134" i="3"/>
  <c r="C134" i="3"/>
  <c r="K134" i="3"/>
  <c r="M102" i="3"/>
  <c r="I134" i="3"/>
  <c r="E102" i="3"/>
  <c r="I102" i="3"/>
  <c r="F70" i="3"/>
  <c r="J70" i="3"/>
  <c r="N70" i="3"/>
  <c r="D102" i="3"/>
  <c r="C102" i="3"/>
  <c r="F134" i="3"/>
  <c r="J134" i="3"/>
  <c r="N134" i="3"/>
  <c r="G134" i="3"/>
  <c r="E134" i="3"/>
  <c r="M134" i="3"/>
  <c r="G102" i="3"/>
  <c r="H102" i="3"/>
  <c r="L102" i="3"/>
  <c r="E70" i="3"/>
  <c r="I70" i="3"/>
  <c r="M70" i="3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P34" i="1" l="1"/>
  <c r="Q34" i="1" s="1"/>
  <c r="O34" i="1"/>
  <c r="P42" i="1"/>
  <c r="Q42" i="1" s="1"/>
  <c r="O42" i="1"/>
  <c r="P37" i="1"/>
  <c r="Q37" i="1" s="1"/>
  <c r="O37" i="1"/>
  <c r="P31" i="1"/>
  <c r="Q31" i="1" s="1"/>
  <c r="O31" i="1"/>
  <c r="P36" i="1"/>
  <c r="Q36" i="1" s="1"/>
  <c r="O36" i="1"/>
  <c r="O38" i="1"/>
  <c r="P38" i="1"/>
  <c r="Q38" i="1" s="1"/>
  <c r="P43" i="1"/>
  <c r="Q43" i="1" s="1"/>
  <c r="O43" i="1"/>
  <c r="P41" i="1"/>
  <c r="Q41" i="1" s="1"/>
  <c r="O41" i="1"/>
  <c r="P33" i="1"/>
  <c r="Q33" i="1" s="1"/>
  <c r="O33" i="1"/>
  <c r="O39" i="1"/>
  <c r="P39" i="1"/>
  <c r="Q39" i="1" s="1"/>
  <c r="O40" i="1"/>
  <c r="P40" i="1"/>
  <c r="Q40" i="1" s="1"/>
  <c r="O32" i="1"/>
  <c r="P32" i="1"/>
  <c r="Q32" i="1" s="1"/>
  <c r="O35" i="1"/>
  <c r="P35" i="1"/>
  <c r="Q35" i="1" s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O112" i="1" l="1"/>
  <c r="O111" i="1"/>
  <c r="O110" i="1"/>
  <c r="O109" i="1"/>
  <c r="O108" i="1"/>
  <c r="O101" i="1"/>
  <c r="O100" i="1"/>
  <c r="O99" i="1"/>
  <c r="O98" i="1"/>
  <c r="O97" i="1"/>
  <c r="O96" i="1"/>
  <c r="O95" i="1"/>
  <c r="O94" i="1"/>
  <c r="O93" i="1"/>
  <c r="O86" i="1"/>
  <c r="O85" i="1"/>
  <c r="O84" i="1"/>
  <c r="O83" i="1"/>
  <c r="O82" i="1"/>
  <c r="O81" i="1"/>
  <c r="O80" i="1"/>
  <c r="O79" i="1"/>
  <c r="O78" i="1"/>
  <c r="O77" i="1"/>
  <c r="O70" i="1"/>
  <c r="O69" i="1"/>
  <c r="O68" i="1"/>
  <c r="O67" i="1"/>
  <c r="O66" i="1"/>
  <c r="O65" i="1"/>
  <c r="O64" i="1"/>
  <c r="O63" i="1"/>
  <c r="O62" i="1"/>
  <c r="O61" i="1"/>
  <c r="O44" i="1"/>
  <c r="O45" i="1"/>
  <c r="O46" i="1"/>
  <c r="O47" i="1"/>
  <c r="O48" i="1"/>
  <c r="O49" i="1"/>
  <c r="O50" i="1"/>
  <c r="O51" i="1"/>
  <c r="O52" i="1"/>
  <c r="O53" i="1"/>
  <c r="O54" i="1"/>
  <c r="O55" i="1"/>
  <c r="N35" i="3" l="1"/>
  <c r="M35" i="3"/>
  <c r="L35" i="3"/>
  <c r="K35" i="3"/>
  <c r="J35" i="3"/>
  <c r="I35" i="3"/>
  <c r="H35" i="3"/>
  <c r="G35" i="3"/>
  <c r="F35" i="3"/>
  <c r="E35" i="3"/>
  <c r="D35" i="3"/>
  <c r="C35" i="3"/>
  <c r="N25" i="3"/>
  <c r="M25" i="3"/>
  <c r="L25" i="3"/>
  <c r="K25" i="3"/>
  <c r="J25" i="3"/>
  <c r="I25" i="3"/>
  <c r="C25" i="3"/>
  <c r="C26" i="3" l="1"/>
  <c r="C36" i="3" s="1"/>
  <c r="J19" i="1"/>
  <c r="P19" i="1" s="1"/>
  <c r="M26" i="3"/>
  <c r="M36" i="3" s="1"/>
  <c r="J29" i="1"/>
  <c r="K26" i="3"/>
  <c r="K36" i="3" s="1"/>
  <c r="J27" i="1"/>
  <c r="L26" i="3"/>
  <c r="L36" i="3" s="1"/>
  <c r="J28" i="1"/>
  <c r="J26" i="3"/>
  <c r="J36" i="3" s="1"/>
  <c r="J26" i="1"/>
  <c r="N26" i="3"/>
  <c r="N36" i="3" s="1"/>
  <c r="J30" i="1"/>
  <c r="I26" i="3"/>
  <c r="I36" i="3" s="1"/>
  <c r="J25" i="1"/>
  <c r="D38" i="3"/>
  <c r="H38" i="3"/>
  <c r="I38" i="3"/>
  <c r="K38" i="3"/>
  <c r="J38" i="3"/>
  <c r="L38" i="3"/>
  <c r="E38" i="3"/>
  <c r="M38" i="3"/>
  <c r="G38" i="3"/>
  <c r="F38" i="3"/>
  <c r="N38" i="3"/>
  <c r="C38" i="3"/>
  <c r="P28" i="1" l="1"/>
  <c r="Q28" i="1" s="1"/>
  <c r="O28" i="1"/>
  <c r="P29" i="1"/>
  <c r="Q29" i="1" s="1"/>
  <c r="O29" i="1"/>
  <c r="P26" i="1"/>
  <c r="Q26" i="1" s="1"/>
  <c r="O26" i="1"/>
  <c r="O27" i="1"/>
  <c r="P27" i="1"/>
  <c r="Q27" i="1" s="1"/>
  <c r="O30" i="1"/>
  <c r="P30" i="1"/>
  <c r="Q30" i="1" s="1"/>
  <c r="P25" i="1"/>
  <c r="Q25" i="1" s="1"/>
  <c r="O25" i="1"/>
  <c r="P20" i="1"/>
  <c r="Q20" i="1" s="1"/>
  <c r="O20" i="1"/>
  <c r="O19" i="1"/>
  <c r="Q112" i="1"/>
  <c r="Q111" i="1"/>
  <c r="Q109" i="1"/>
  <c r="Q101" i="1"/>
  <c r="Q100" i="1"/>
  <c r="Q99" i="1"/>
  <c r="Q98" i="1"/>
  <c r="Q97" i="1"/>
  <c r="Q95" i="1"/>
  <c r="Q94" i="1"/>
  <c r="Q93" i="1"/>
  <c r="Q86" i="1"/>
  <c r="Q85" i="1"/>
  <c r="Q84" i="1"/>
  <c r="Q83" i="1"/>
  <c r="Q82" i="1"/>
  <c r="Q81" i="1"/>
  <c r="Q80" i="1"/>
  <c r="Q79" i="1"/>
  <c r="Q78" i="1"/>
  <c r="Q77" i="1"/>
  <c r="Q70" i="1"/>
  <c r="Q69" i="1"/>
  <c r="Q68" i="1"/>
  <c r="Q67" i="1"/>
  <c r="Q66" i="1"/>
  <c r="Q65" i="1"/>
  <c r="Q64" i="1"/>
  <c r="Q63" i="1"/>
  <c r="Q62" i="1"/>
  <c r="Q110" i="1"/>
  <c r="Q96" i="1"/>
  <c r="Q55" i="1"/>
  <c r="Q54" i="1"/>
  <c r="Q53" i="1"/>
  <c r="Q52" i="1"/>
  <c r="Q51" i="1"/>
  <c r="Q50" i="1"/>
  <c r="Q49" i="1"/>
  <c r="Q48" i="1"/>
  <c r="Q47" i="1"/>
  <c r="Q46" i="1"/>
  <c r="Q45" i="1"/>
  <c r="Q44" i="1"/>
  <c r="P113" i="1" l="1"/>
  <c r="Q108" i="1"/>
  <c r="Q113" i="1" s="1"/>
  <c r="Q102" i="1"/>
  <c r="P102" i="1"/>
  <c r="Q87" i="1"/>
  <c r="P87" i="1"/>
  <c r="P71" i="1"/>
  <c r="Q61" i="1"/>
  <c r="Q71" i="1" s="1"/>
  <c r="Q19" i="1"/>
  <c r="Q56" i="1" s="1"/>
  <c r="P56" i="1"/>
  <c r="P115" i="1" l="1"/>
  <c r="P117" i="1" s="1"/>
  <c r="Q115" i="1"/>
  <c r="Q117" i="1" s="1"/>
  <c r="J16" i="4"/>
</calcChain>
</file>

<file path=xl/sharedStrings.xml><?xml version="1.0" encoding="utf-8"?>
<sst xmlns="http://schemas.openxmlformats.org/spreadsheetml/2006/main" count="463" uniqueCount="133">
  <si>
    <t>Bénéficiaire :</t>
  </si>
  <si>
    <t>N° BCE :</t>
  </si>
  <si>
    <t>Fournisseur</t>
  </si>
  <si>
    <t>Période
concernée</t>
  </si>
  <si>
    <t>Rémunération
brute</t>
  </si>
  <si>
    <t>N°
pièce</t>
  </si>
  <si>
    <t>Réduction salariale</t>
  </si>
  <si>
    <t>Montant</t>
  </si>
  <si>
    <t>Motif</t>
  </si>
  <si>
    <t>Taux de
chargement</t>
  </si>
  <si>
    <t>Réservé à l'Administration</t>
  </si>
  <si>
    <t>Non admis</t>
  </si>
  <si>
    <t>Admissible</t>
  </si>
  <si>
    <t>Nature de la dépense</t>
  </si>
  <si>
    <t>Montant de la facture</t>
  </si>
  <si>
    <t>E. Petit matériel informatique et de téléphonie</t>
  </si>
  <si>
    <t>F. Frais de fonctionnement</t>
  </si>
  <si>
    <t>Rubrique A x 15 % --&gt;</t>
  </si>
  <si>
    <t xml:space="preserve">Intervenant 1 : </t>
  </si>
  <si>
    <t xml:space="preserve">Fonction : </t>
  </si>
  <si>
    <t xml:space="preserve">Statut : 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</si>
  <si>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</si>
  <si>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</si>
  <si>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</si>
  <si>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</si>
  <si>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</si>
  <si>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</si>
  <si>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</si>
  <si>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</si>
  <si>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</si>
  <si>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</si>
  <si>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</si>
  <si>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</si>
  <si>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Intitulé action</t>
  </si>
  <si>
    <t>Action 1</t>
  </si>
  <si>
    <t>Action 2</t>
  </si>
  <si>
    <t>Action 3</t>
  </si>
  <si>
    <t>Action 4</t>
  </si>
  <si>
    <t>Action 5</t>
  </si>
  <si>
    <t>Action 6</t>
  </si>
  <si>
    <t>Action 7</t>
  </si>
  <si>
    <t xml:space="preserve">Travail adm. </t>
  </si>
  <si>
    <t>Support administratif</t>
  </si>
  <si>
    <t>du</t>
  </si>
  <si>
    <t>au</t>
  </si>
  <si>
    <t>Rédaction rapport annuel - Comité d'accompagnement</t>
  </si>
  <si>
    <t>Objet de la mission</t>
  </si>
  <si>
    <t>Moyen de
transport</t>
  </si>
  <si>
    <t>N° pièce
(Tab. 1B)</t>
  </si>
  <si>
    <t>NOM - Prénom</t>
  </si>
  <si>
    <t xml:space="preserve">Intervenant 2 : </t>
  </si>
  <si>
    <t>1B - TABLEAU FINANCIER</t>
  </si>
  <si>
    <t>Taux d'affectation</t>
  </si>
  <si>
    <t>Total</t>
  </si>
  <si>
    <t>Nature de la dépense + Personne concernée</t>
  </si>
  <si>
    <r>
      <t xml:space="preserve">D. Frais de mission </t>
    </r>
    <r>
      <rPr>
        <sz val="12"/>
        <color theme="1"/>
        <rFont val="Calibri"/>
        <family val="2"/>
        <scheme val="minor"/>
      </rPr>
      <t>(détailler les frais de déplacement au tableau 1D)</t>
    </r>
  </si>
  <si>
    <t>Subv 2</t>
  </si>
  <si>
    <t>Subv 3</t>
  </si>
  <si>
    <t>Subv 4</t>
  </si>
  <si>
    <t xml:space="preserve">Intervenant 3 : </t>
  </si>
  <si>
    <t>Financement privé</t>
  </si>
  <si>
    <t>Montant total</t>
  </si>
  <si>
    <t>TABLEAU 1D - FRAIS DE DÉPLACEMENT</t>
  </si>
  <si>
    <t>Localité de départ
(CP - COMMUNE)</t>
  </si>
  <si>
    <t>Localité d'arrivée
(CP - COMMUNE)</t>
  </si>
  <si>
    <t>Date
(JJ/MM/AAAA)</t>
  </si>
  <si>
    <t>Indemnité kilométrique du 01/07/2018 au 30/06/2019 (€/km) :</t>
  </si>
  <si>
    <t>Indemnité kilométrique du 01/07/2019 au 30/06/2020 (€/km) :</t>
  </si>
  <si>
    <t>Si voiture</t>
  </si>
  <si>
    <t>Montant sur base indemnité /km</t>
  </si>
  <si>
    <t xml:space="preserve">km parcourus
</t>
  </si>
  <si>
    <t>Frais de parking</t>
  </si>
  <si>
    <t xml:space="preserve">Intervenant 4 : </t>
  </si>
  <si>
    <t xml:space="preserve">         En fonction de la date du déplacement, il y a lieu d'adapter la formule dans la colonne H</t>
  </si>
  <si>
    <t>% ETP presté dans le cadre de la subvention</t>
  </si>
  <si>
    <t>Unité de base = %</t>
  </si>
  <si>
    <t xml:space="preserve"> Fin. Privé</t>
  </si>
  <si>
    <t>SUBV 1</t>
  </si>
  <si>
    <t>Montant présenté dans la DC de la SUBV 1</t>
  </si>
  <si>
    <t>Réf. Dossier (= SUBV 1):</t>
  </si>
  <si>
    <t>1C - TIME SHEET</t>
  </si>
  <si>
    <t>Date paiement</t>
  </si>
  <si>
    <t>TOTAL GÉNÉRAL</t>
  </si>
  <si>
    <t>Période DC :</t>
  </si>
  <si>
    <t>Salarié /Indépendant en personne physique sous BCE n° XXXXX/Indépendant en société sous BCE n° XXXXX</t>
  </si>
  <si>
    <r>
      <t>Unité de base = %</t>
    </r>
    <r>
      <rPr>
        <b/>
        <i/>
        <sz val="10"/>
        <rFont val="Arial"/>
        <family val="2"/>
      </rPr>
      <t xml:space="preserve"> 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</si>
  <si>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aux actions réalisées dans le cadre de la subvention (= SUBV 1)</t>
    </r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</si>
  <si>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</t>
    </r>
  </si>
  <si>
    <t>% ETP presté dans le cadre d'autres financements publics ou privés</t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</si>
  <si>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dans le cadre de la subvention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 xml:space="preserve">* </t>
    </r>
    <r>
      <rPr>
        <i/>
        <sz val="10"/>
        <rFont val="Arial"/>
        <family val="2"/>
      </rPr>
      <t>ces pourcentages sont à reporter dans l'onglet 1B Tableau financier]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</si>
  <si>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>*</t>
    </r>
    <r>
      <rPr>
        <i/>
        <sz val="10"/>
        <rFont val="Arial"/>
        <family val="2"/>
      </rPr>
      <t xml:space="preserve"> ces pourcentages sont à reporter dans l'onglet 1B Tableau financier]</t>
    </r>
  </si>
  <si>
    <t>Date du déplacement
(JJ/MM/AAAA)</t>
  </si>
  <si>
    <t>Plusieurs cellules comportent une formule</t>
  </si>
  <si>
    <r>
      <t xml:space="preserve">Contrôle de cohérence: le taux d'affectation du </t>
    </r>
    <r>
      <rPr>
        <b/>
        <u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[pour chaque colonne le total doit être 100%]
[icône rouge si total est différent de 100 % et icône verte si total est 100%]</t>
    </r>
  </si>
  <si>
    <t xml:space="preserve">Fournisseur 
[ + NOM Prénom du personnel externe]
</t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</si>
  <si>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Par exemple, un contrat à 4/5 = 80% = 32 heures prestées par semaine</t>
    </r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</si>
  <si>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Par exemple, un contrat à 4/5 = 80% = 32 heures prestées par semaine</t>
    </r>
  </si>
  <si>
    <t xml:space="preserve">
</t>
  </si>
  <si>
    <t xml:space="preserve">Par intervenant, les frais de déplacement relatifs à une mission peuvent être globalisés mensuellement sur une note de frais unique, mais le détail doit être justifié ci-dessous. </t>
  </si>
  <si>
    <t>Par exemple - Etat Fédéral - SPF YYY - Dossier 3456 - NOM du projet - 01/01/2020 au 30/09/2020 - M. AAAA Bbb</t>
  </si>
  <si>
    <t>Par exemple - FWB - DG YYY - Dossier T789 - NOM du projet - 01/01/2020 au 30/06/2020 - Mme CCCC Ddd</t>
  </si>
  <si>
    <t>Par exemple - RW - SPW EER - Direction de la Formation prof. - Dossier 675432 - NOM du projet - 01/10/2019 au 30/09/2022 - M. EEEE Fff</t>
  </si>
  <si>
    <t>Par exemple - Sponsoring obtenu via l'entreprise ZZZ  - réf. 999888 - NOM du projet - 01/01/2020 au 31/03/2020 - Mme GGGG Hhhhh</t>
  </si>
  <si>
    <t>Informations générales sur les autres financements publics ou privés
(Organisme, Service, référence, nom du projet, durée, gestionnaire du dossier)</t>
  </si>
  <si>
    <t>Indemnité kilométrique du 01/07/2020 au 30/06/2021 (€/km) :</t>
  </si>
  <si>
    <t>A. Frais de personnel = frais de personnel sous contrat "salarié"</t>
  </si>
  <si>
    <t>B. Frais de sous-traitance = frais pour des prestations réalisées par des personnes sous statut indépendant (en personne physique ou en société)</t>
  </si>
  <si>
    <t>A COMPLETER</t>
  </si>
  <si>
    <t xml:space="preserve">du    </t>
  </si>
  <si>
    <t>C. Frais de communication et d'actions</t>
  </si>
  <si>
    <t>Indemnité kilométrique du 01/07/2021 au 30/06/2022 (€/km) :</t>
  </si>
  <si>
    <t>hors TVA</t>
  </si>
  <si>
    <t>TVA comprise</t>
  </si>
  <si>
    <t>Pour les frais de la rubrique "A. Frais de personnel" et de la rubrique "B. Frais de sous-traitance", il est nécessaire de compléter d'abord l'onglet 1C Tme sheet et ensuite l'onglet 1B Tableau financier</t>
  </si>
  <si>
    <t>Pour les frais de la rubrique "A. Frais de personnel", le taux de chargement est celui qui est mentionné dans l'arrêté de subvention. Par exemple: 1.4988</t>
  </si>
  <si>
    <t>Pour les frais de la rubrique "D. Frais de mission", il est nécessaire de compléter d'abord l'onglet 1D Frais de déplacement et ensuite l'onglet 1B Tableau financier</t>
  </si>
  <si>
    <t>Nbre années (ancienneté et expertise)</t>
  </si>
  <si>
    <t>Pour les frais de la rubrique "A. Frais de personnel", le nombre d'années d'ancienneté et d'expertise est un chiffre entier déterminé sur base de pièces justificatives (CV, contrat, ...)</t>
  </si>
  <si>
    <t>A COMPLETER - reprendre la référence complète reprise dans l'arrêté de subvention</t>
  </si>
  <si>
    <t>Pour les frais de la rubrique "A. Frais de personnel", la rémunération brute est celle reprise dans la feuille de paie</t>
  </si>
  <si>
    <t>Veuillez encoder les informations du Chef de projet dans les cellules relatives à l'intervenant 1</t>
  </si>
  <si>
    <r>
      <rPr>
        <b/>
        <i/>
        <sz val="10"/>
        <rFont val="Arial"/>
        <family val="2"/>
      </rPr>
      <t>Chef de projet -</t>
    </r>
    <r>
      <rPr>
        <b/>
        <i/>
        <sz val="10"/>
        <color rgb="FF00B050"/>
        <rFont val="Arial"/>
        <family val="2"/>
      </rPr>
      <t xml:space="preserve"> Intitulé de la fonction</t>
    </r>
  </si>
  <si>
    <r>
      <rPr>
        <b/>
        <i/>
        <sz val="10"/>
        <rFont val="Arial"/>
        <family val="2"/>
      </rPr>
      <t>Membre de l'équipe projet -</t>
    </r>
    <r>
      <rPr>
        <b/>
        <i/>
        <sz val="10"/>
        <color rgb="FF00B050"/>
        <rFont val="Arial"/>
        <family val="2"/>
      </rPr>
      <t xml:space="preserve"> Intitulé de la fonction</t>
    </r>
  </si>
  <si>
    <t xml:space="preserve">NOM prénom du
membre du personnel </t>
  </si>
  <si>
    <t>XXXX Aaaa</t>
  </si>
  <si>
    <r>
      <t xml:space="preserve">Intervenant 1 : 
</t>
    </r>
    <r>
      <rPr>
        <b/>
        <sz val="8"/>
        <rFont val="Arial"/>
        <family val="2"/>
      </rPr>
      <t>NOM Prénom</t>
    </r>
  </si>
  <si>
    <r>
      <t xml:space="preserve">Intervenant 2 : 
</t>
    </r>
    <r>
      <rPr>
        <b/>
        <sz val="8"/>
        <rFont val="Arial"/>
        <family val="2"/>
      </rPr>
      <t>NOM Prénom</t>
    </r>
  </si>
  <si>
    <r>
      <t xml:space="preserve">Intervenant 3 : 
</t>
    </r>
    <r>
      <rPr>
        <b/>
        <sz val="8"/>
        <rFont val="Arial"/>
        <family val="2"/>
      </rPr>
      <t>NOM Prénom</t>
    </r>
  </si>
  <si>
    <t>ZZZZ Cccc</t>
  </si>
  <si>
    <t>YYYY Bbbb</t>
  </si>
  <si>
    <r>
      <t xml:space="preserve">Intervenant 4 : 
</t>
    </r>
    <r>
      <rPr>
        <b/>
        <sz val="8"/>
        <rFont val="Arial"/>
        <family val="2"/>
      </rPr>
      <t>NOM Prénom</t>
    </r>
  </si>
  <si>
    <t xml:space="preserve">Avant de compléter le fichier Excel, il est recommandé de lire attentivement l'annexe 1 "Principes relatifs aux dépenses" jointe à l'arrêté de subvention </t>
  </si>
  <si>
    <t>Contrôle de cohérence pour chaque dépense: le taux d'affectation total repris dans la colonne "0 "doit être 100% [icône rouge si total est différent de 100 % et icône verte si total est 100%]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</si>
</sst>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dd/mm/yy;@"/>
    <numFmt numFmtId="165" formatCode="0.0000"/>
    <numFmt numFmtId="166" formatCode="d/mm/yy;@"/>
    <numFmt numFmtId="167" formatCode="dd/mm/yyyy;@"/>
    <numFmt numFmtId="168" formatCode="m\/yyyy;;"/>
    <numFmt numFmtId="169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color rgb="FF00B05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i/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4"/>
      <name val="Arial"/>
      <family val="2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4" fontId="5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4" fontId="8" fillId="0" borderId="0" xfId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0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4" fontId="4" fillId="0" borderId="0" xfId="1" applyNumberFormat="1" applyFont="1" applyAlignment="1">
      <alignment horizontal="left" vertical="center"/>
    </xf>
    <xf numFmtId="4" fontId="2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vertical="center"/>
    </xf>
    <xf numFmtId="4" fontId="3" fillId="0" borderId="4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3" fillId="0" borderId="26" xfId="1" applyNumberFormat="1" applyFont="1" applyBorder="1" applyAlignment="1">
      <alignment vertical="center" wrapText="1"/>
    </xf>
    <xf numFmtId="4" fontId="2" fillId="2" borderId="21" xfId="1" applyNumberFormat="1" applyFont="1" applyFill="1" applyBorder="1" applyAlignment="1">
      <alignment vertical="center" wrapText="1"/>
    </xf>
    <xf numFmtId="4" fontId="8" fillId="0" borderId="0" xfId="1" applyNumberFormat="1" applyFont="1" applyFill="1" applyAlignment="1">
      <alignment vertical="center" wrapText="1"/>
    </xf>
    <xf numFmtId="4" fontId="2" fillId="3" borderId="2" xfId="1" applyNumberFormat="1" applyFont="1" applyFill="1" applyBorder="1" applyAlignment="1">
      <alignment vertical="center" wrapText="1"/>
    </xf>
    <xf numFmtId="4" fontId="2" fillId="3" borderId="21" xfId="1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26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/>
    </xf>
    <xf numFmtId="17" fontId="10" fillId="0" borderId="3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" fontId="12" fillId="0" borderId="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" fontId="10" fillId="0" borderId="42" xfId="0" applyNumberFormat="1" applyFont="1" applyBorder="1" applyAlignment="1">
      <alignment horizontal="left" vertical="center"/>
    </xf>
    <xf numFmtId="17" fontId="10" fillId="0" borderId="31" xfId="0" applyNumberFormat="1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6" borderId="3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3" fontId="0" fillId="0" borderId="4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6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vertical="center" wrapText="1"/>
    </xf>
    <xf numFmtId="4" fontId="3" fillId="0" borderId="15" xfId="1" applyNumberFormat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 wrapText="1"/>
    </xf>
    <xf numFmtId="4" fontId="2" fillId="3" borderId="15" xfId="1" applyNumberFormat="1" applyFont="1" applyFill="1" applyBorder="1" applyAlignment="1">
      <alignment horizontal="center" vertical="center" wrapText="1"/>
    </xf>
    <xf numFmtId="10" fontId="2" fillId="2" borderId="46" xfId="0" applyNumberFormat="1" applyFont="1" applyFill="1" applyBorder="1" applyAlignment="1">
      <alignment horizontal="center" vertical="center" wrapText="1"/>
    </xf>
    <xf numFmtId="4" fontId="2" fillId="3" borderId="45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1" fontId="4" fillId="0" borderId="0" xfId="0" applyNumberFormat="1" applyFont="1" applyAlignment="1">
      <alignment horizontal="left" vertical="center" wrapText="1"/>
    </xf>
    <xf numFmtId="4" fontId="0" fillId="0" borderId="4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0" xfId="0" applyBorder="1"/>
    <xf numFmtId="3" fontId="26" fillId="0" borderId="45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left" vertical="center"/>
    </xf>
    <xf numFmtId="167" fontId="2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6" borderId="16" xfId="0" applyNumberFormat="1" applyFill="1" applyBorder="1" applyAlignment="1">
      <alignment horizontal="center" vertical="center"/>
    </xf>
    <xf numFmtId="9" fontId="13" fillId="6" borderId="7" xfId="0" applyNumberFormat="1" applyFont="1" applyFill="1" applyBorder="1" applyAlignment="1">
      <alignment horizontal="center" vertical="center"/>
    </xf>
    <xf numFmtId="9" fontId="13" fillId="6" borderId="8" xfId="0" applyNumberFormat="1" applyFont="1" applyFill="1" applyBorder="1" applyAlignment="1">
      <alignment horizontal="center" vertical="center"/>
    </xf>
    <xf numFmtId="9" fontId="10" fillId="7" borderId="28" xfId="0" applyNumberFormat="1" applyFont="1" applyFill="1" applyBorder="1" applyAlignment="1">
      <alignment horizontal="center" vertical="center"/>
    </xf>
    <xf numFmtId="9" fontId="10" fillId="7" borderId="29" xfId="0" applyNumberFormat="1" applyFon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16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8" xfId="0" applyNumberFormat="1" applyFill="1" applyBorder="1" applyAlignment="1">
      <alignment horizontal="center" vertical="center"/>
    </xf>
    <xf numFmtId="9" fontId="10" fillId="5" borderId="28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10" fontId="2" fillId="8" borderId="4" xfId="0" applyNumberFormat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10" fontId="2" fillId="8" borderId="46" xfId="0" applyNumberFormat="1" applyFont="1" applyFill="1" applyBorder="1" applyAlignment="1">
      <alignment horizontal="center" vertical="center" wrapText="1"/>
    </xf>
    <xf numFmtId="9" fontId="3" fillId="4" borderId="4" xfId="0" applyNumberFormat="1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9" fontId="3" fillId="4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3" fillId="4" borderId="7" xfId="0" applyNumberFormat="1" applyFont="1" applyFill="1" applyBorder="1" applyAlignment="1">
      <alignment vertical="center" wrapText="1"/>
    </xf>
    <xf numFmtId="9" fontId="3" fillId="0" borderId="7" xfId="0" applyNumberFormat="1" applyFont="1" applyBorder="1" applyAlignment="1">
      <alignment vertical="center" wrapText="1"/>
    </xf>
    <xf numFmtId="9" fontId="3" fillId="0" borderId="26" xfId="0" applyNumberFormat="1" applyFont="1" applyBorder="1" applyAlignment="1">
      <alignment vertical="center" wrapText="1"/>
    </xf>
    <xf numFmtId="9" fontId="3" fillId="4" borderId="26" xfId="0" applyNumberFormat="1" applyFont="1" applyFill="1" applyBorder="1" applyAlignment="1">
      <alignment vertical="center" wrapText="1"/>
    </xf>
    <xf numFmtId="10" fontId="2" fillId="9" borderId="4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44" fontId="2" fillId="9" borderId="7" xfId="1" applyFont="1" applyFill="1" applyBorder="1" applyAlignment="1">
      <alignment horizontal="center" vertical="center" wrapText="1"/>
    </xf>
    <xf numFmtId="10" fontId="2" fillId="9" borderId="46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7" fillId="3" borderId="46" xfId="1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29" fillId="2" borderId="2" xfId="1" applyNumberFormat="1" applyFont="1" applyFill="1" applyBorder="1" applyAlignment="1">
      <alignment vertical="center" wrapText="1"/>
    </xf>
    <xf numFmtId="4" fontId="29" fillId="3" borderId="2" xfId="1" applyNumberFormat="1" applyFont="1" applyFill="1" applyBorder="1" applyAlignment="1">
      <alignment vertical="center" wrapText="1"/>
    </xf>
    <xf numFmtId="1" fontId="29" fillId="0" borderId="0" xfId="0" applyNumberFormat="1" applyFont="1" applyFill="1" applyAlignment="1">
      <alignment horizontal="left" vertical="center"/>
    </xf>
    <xf numFmtId="164" fontId="28" fillId="0" borderId="0" xfId="0" applyNumberFormat="1" applyFont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0" fillId="6" borderId="19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9" fontId="0" fillId="0" borderId="38" xfId="0" applyNumberFormat="1" applyBorder="1" applyAlignment="1">
      <alignment vertical="center"/>
    </xf>
    <xf numFmtId="0" fontId="18" fillId="0" borderId="9" xfId="0" applyFont="1" applyBorder="1" applyAlignment="1">
      <alignment vertical="center"/>
    </xf>
    <xf numFmtId="14" fontId="0" fillId="0" borderId="47" xfId="0" applyNumberFormat="1" applyBorder="1" applyAlignment="1">
      <alignment vertical="center" wrapText="1"/>
    </xf>
    <xf numFmtId="9" fontId="10" fillId="10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7" fontId="25" fillId="0" borderId="1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6" borderId="25" xfId="0" applyNumberForma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9" fontId="13" fillId="6" borderId="6" xfId="0" applyNumberFormat="1" applyFont="1" applyFill="1" applyBorder="1" applyAlignment="1">
      <alignment horizontal="center" vertical="center"/>
    </xf>
    <xf numFmtId="9" fontId="10" fillId="7" borderId="27" xfId="0" applyNumberFormat="1" applyFont="1" applyFill="1" applyBorder="1" applyAlignment="1">
      <alignment horizontal="center" vertical="center"/>
    </xf>
    <xf numFmtId="9" fontId="10" fillId="10" borderId="27" xfId="0" applyNumberFormat="1" applyFont="1" applyFill="1" applyBorder="1" applyAlignment="1">
      <alignment horizontal="center" vertical="center"/>
    </xf>
    <xf numFmtId="9" fontId="10" fillId="10" borderId="32" xfId="0" applyNumberFormat="1" applyFont="1" applyFill="1" applyBorder="1" applyAlignment="1">
      <alignment horizontal="center" vertical="center"/>
    </xf>
    <xf numFmtId="9" fontId="10" fillId="10" borderId="28" xfId="0" applyNumberFormat="1" applyFont="1" applyFill="1" applyBorder="1" applyAlignment="1">
      <alignment horizontal="center" vertical="center"/>
    </xf>
    <xf numFmtId="9" fontId="10" fillId="10" borderId="2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4" borderId="15" xfId="0" applyNumberForma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9" fontId="10" fillId="5" borderId="27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168" fontId="13" fillId="4" borderId="6" xfId="0" applyNumberFormat="1" applyFont="1" applyFill="1" applyBorder="1" applyAlignment="1">
      <alignment horizontal="center" vertical="center"/>
    </xf>
    <xf numFmtId="168" fontId="13" fillId="4" borderId="7" xfId="0" applyNumberFormat="1" applyFont="1" applyFill="1" applyBorder="1" applyAlignment="1">
      <alignment horizontal="center" vertical="center"/>
    </xf>
    <xf numFmtId="168" fontId="13" fillId="4" borderId="8" xfId="0" applyNumberFormat="1" applyFont="1" applyFill="1" applyBorder="1" applyAlignment="1">
      <alignment horizontal="center" vertical="center"/>
    </xf>
    <xf numFmtId="168" fontId="13" fillId="6" borderId="45" xfId="0" applyNumberFormat="1" applyFont="1" applyFill="1" applyBorder="1" applyAlignment="1">
      <alignment horizontal="center" vertical="center"/>
    </xf>
    <xf numFmtId="168" fontId="13" fillId="6" borderId="7" xfId="0" applyNumberFormat="1" applyFont="1" applyFill="1" applyBorder="1" applyAlignment="1">
      <alignment horizontal="center" vertical="center"/>
    </xf>
    <xf numFmtId="168" fontId="13" fillId="6" borderId="8" xfId="0" applyNumberFormat="1" applyFont="1" applyFill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9" fontId="10" fillId="10" borderId="27" xfId="0" applyNumberFormat="1" applyFont="1" applyFill="1" applyBorder="1" applyAlignment="1">
      <alignment horizontal="center" vertical="center"/>
    </xf>
    <xf numFmtId="44" fontId="23" fillId="0" borderId="0" xfId="1" applyFont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4" fontId="2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8" borderId="4" xfId="0" applyNumberFormat="1" applyFont="1" applyFill="1" applyBorder="1" applyAlignment="1">
      <alignment horizontal="center" vertical="center" wrapText="1"/>
    </xf>
    <xf numFmtId="165" fontId="2" fillId="8" borderId="46" xfId="0" applyNumberFormat="1" applyFont="1" applyFill="1" applyBorder="1" applyAlignment="1">
      <alignment horizontal="center" vertical="center" wrapText="1"/>
    </xf>
    <xf numFmtId="4" fontId="2" fillId="8" borderId="13" xfId="1" applyNumberFormat="1" applyFont="1" applyFill="1" applyBorder="1" applyAlignment="1">
      <alignment horizontal="center" vertical="center" wrapText="1"/>
    </xf>
    <xf numFmtId="4" fontId="2" fillId="8" borderId="50" xfId="1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44" fontId="2" fillId="8" borderId="4" xfId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4" fontId="2" fillId="9" borderId="60" xfId="1" applyNumberFormat="1" applyFont="1" applyFill="1" applyBorder="1" applyAlignment="1">
      <alignment horizontal="center" vertical="center" wrapText="1"/>
    </xf>
    <xf numFmtId="4" fontId="2" fillId="9" borderId="61" xfId="1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4" fontId="2" fillId="2" borderId="60" xfId="1" applyNumberFormat="1" applyFont="1" applyFill="1" applyBorder="1" applyAlignment="1">
      <alignment horizontal="center" vertical="center" wrapText="1"/>
    </xf>
    <xf numFmtId="4" fontId="2" fillId="2" borderId="61" xfId="1" applyNumberFormat="1" applyFont="1" applyFill="1" applyBorder="1" applyAlignment="1">
      <alignment horizontal="center" vertical="center" wrapText="1"/>
    </xf>
    <xf numFmtId="1" fontId="2" fillId="9" borderId="58" xfId="0" applyNumberFormat="1" applyFont="1" applyFill="1" applyBorder="1" applyAlignment="1">
      <alignment horizontal="center" vertical="center" wrapText="1"/>
    </xf>
    <xf numFmtId="1" fontId="2" fillId="9" borderId="59" xfId="0" applyNumberFormat="1" applyFont="1" applyFill="1" applyBorder="1" applyAlignment="1">
      <alignment horizontal="center" vertical="center" wrapText="1"/>
    </xf>
    <xf numFmtId="164" fontId="2" fillId="9" borderId="54" xfId="0" applyNumberFormat="1" applyFont="1" applyFill="1" applyBorder="1" applyAlignment="1">
      <alignment horizontal="center" vertical="center" wrapText="1"/>
    </xf>
    <xf numFmtId="164" fontId="2" fillId="9" borderId="55" xfId="0" applyNumberFormat="1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45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46" xfId="0" applyNumberFormat="1" applyFont="1" applyFill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vertical="center" wrapText="1"/>
    </xf>
    <xf numFmtId="1" fontId="2" fillId="2" borderId="59" xfId="0" applyNumberFormat="1" applyFont="1" applyFill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64" fontId="2" fillId="2" borderId="55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17" fontId="10" fillId="7" borderId="30" xfId="0" applyNumberFormat="1" applyFont="1" applyFill="1" applyBorder="1" applyAlignment="1">
      <alignment horizontal="center" vertical="center" wrapText="1"/>
    </xf>
    <xf numFmtId="17" fontId="10" fillId="7" borderId="31" xfId="0" applyNumberFormat="1" applyFont="1" applyFill="1" applyBorder="1" applyAlignment="1">
      <alignment horizontal="center" vertical="center" wrapText="1"/>
    </xf>
    <xf numFmtId="17" fontId="10" fillId="10" borderId="30" xfId="0" applyNumberFormat="1" applyFont="1" applyFill="1" applyBorder="1" applyAlignment="1">
      <alignment horizontal="center" vertical="center" wrapText="1"/>
    </xf>
    <xf numFmtId="17" fontId="10" fillId="10" borderId="31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" fontId="10" fillId="10" borderId="63" xfId="0" applyNumberFormat="1" applyFont="1" applyFill="1" applyBorder="1" applyAlignment="1">
      <alignment horizontal="left" vertical="center" wrapText="1"/>
    </xf>
    <xf numFmtId="17" fontId="10" fillId="10" borderId="24" xfId="0" applyNumberFormat="1" applyFont="1" applyFill="1" applyBorder="1" applyAlignment="1">
      <alignment horizontal="left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" fontId="10" fillId="5" borderId="30" xfId="0" applyNumberFormat="1" applyFont="1" applyFill="1" applyBorder="1" applyAlignment="1">
      <alignment horizontal="center" vertical="center" wrapText="1"/>
    </xf>
    <xf numFmtId="17" fontId="10" fillId="5" borderId="3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4" fillId="0" borderId="50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167" fontId="2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vertical="center" wrapText="1"/>
    </xf>
    <xf numFmtId="17" fontId="10" fillId="0" borderId="33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8" fillId="0" borderId="0" xfId="0" applyFont="1" applyAlignment="1">
      <alignment horizontal="left" vertical="center"/>
    </xf>
    <xf numFmtId="9" fontId="3" fillId="6" borderId="4" xfId="0" applyNumberFormat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vertical="center" wrapText="1"/>
    </xf>
    <xf numFmtId="9" fontId="3" fillId="6" borderId="7" xfId="0" applyNumberFormat="1" applyFont="1" applyFill="1" applyBorder="1" applyAlignment="1">
      <alignment vertical="center" wrapText="1"/>
    </xf>
    <xf numFmtId="1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1" fontId="4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vertical="center"/>
    </xf>
    <xf numFmtId="4" fontId="2" fillId="6" borderId="13" xfId="1" applyNumberFormat="1" applyFont="1" applyFill="1" applyBorder="1" applyAlignment="1">
      <alignment vertical="center" wrapText="1"/>
    </xf>
    <xf numFmtId="4" fontId="2" fillId="6" borderId="19" xfId="1" applyNumberFormat="1" applyFont="1" applyFill="1" applyBorder="1" applyAlignment="1">
      <alignment vertical="center" wrapText="1"/>
    </xf>
    <xf numFmtId="4" fontId="2" fillId="6" borderId="17" xfId="1" applyNumberFormat="1" applyFont="1" applyFill="1" applyBorder="1" applyAlignment="1">
      <alignment vertical="center" wrapText="1"/>
    </xf>
    <xf numFmtId="9" fontId="3" fillId="6" borderId="26" xfId="0" applyNumberFormat="1" applyFont="1" applyFill="1" applyBorder="1" applyAlignment="1">
      <alignment vertical="center" wrapText="1"/>
    </xf>
    <xf numFmtId="4" fontId="2" fillId="6" borderId="49" xfId="1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2</xdr:col>
      <xdr:colOff>502008</xdr:colOff>
      <xdr:row>3</xdr:row>
      <xdr:rowOff>171450</xdr:rowOff>
    </xdr:to>
    <xdr:pic>
      <xdr:nvPicPr>
        <xdr:cNvPr id="4" name="Image 1" descr="spw_economie.png">
          <a:extLst>
            <a:ext uri="{FF2B5EF4-FFF2-40B4-BE49-F238E27FC236}">
              <a16:creationId xmlns:a16="http://schemas.microsoft.com/office/drawing/2014/main" id="{F9A96EE5-AB2E-4A8A-89F7-922079AC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45450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7</xdr:row>
      <xdr:rowOff>118110</xdr:rowOff>
    </xdr:from>
    <xdr:to>
      <xdr:col>0</xdr:col>
      <xdr:colOff>388620</xdr:colOff>
      <xdr:row>9</xdr:row>
      <xdr:rowOff>106680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A4002722-4CD8-429D-866F-FAFE9D63D2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1314450"/>
          <a:ext cx="30480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1</xdr:col>
      <xdr:colOff>647699</xdr:colOff>
      <xdr:row>3</xdr:row>
      <xdr:rowOff>66675</xdr:rowOff>
    </xdr:to>
    <xdr:pic>
      <xdr:nvPicPr>
        <xdr:cNvPr id="6" name="Image 1" descr="spw_economie.png">
          <a:extLst>
            <a:ext uri="{FF2B5EF4-FFF2-40B4-BE49-F238E27FC236}">
              <a16:creationId xmlns:a16="http://schemas.microsoft.com/office/drawing/2014/main" id="{741AC50B-2CA3-4149-AF57-246B41C4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3620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24</xdr:row>
      <xdr:rowOff>28575</xdr:rowOff>
    </xdr:from>
    <xdr:to>
      <xdr:col>0</xdr:col>
      <xdr:colOff>473075</xdr:colOff>
      <xdr:row>24</xdr:row>
      <xdr:rowOff>205223</xdr:rowOff>
    </xdr:to>
    <xdr:pic>
      <xdr:nvPicPr>
        <xdr:cNvPr id="8" name="Image 7" descr="Résultat de recherche d'images pour &quot;pictogramme danger&quot;">
          <a:extLst>
            <a:ext uri="{FF2B5EF4-FFF2-40B4-BE49-F238E27FC236}">
              <a16:creationId xmlns:a16="http://schemas.microsoft.com/office/drawing/2014/main" id="{C081C5C0-3C9F-46A4-97CF-859D1424E67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2673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25</xdr:row>
      <xdr:rowOff>9525</xdr:rowOff>
    </xdr:from>
    <xdr:to>
      <xdr:col>0</xdr:col>
      <xdr:colOff>482600</xdr:colOff>
      <xdr:row>25</xdr:row>
      <xdr:rowOff>186173</xdr:rowOff>
    </xdr:to>
    <xdr:pic>
      <xdr:nvPicPr>
        <xdr:cNvPr id="9" name="Image 8" descr="Résultat de recherche d'images pour &quot;pictogramme danger&quot;">
          <a:extLst>
            <a:ext uri="{FF2B5EF4-FFF2-40B4-BE49-F238E27FC236}">
              <a16:creationId xmlns:a16="http://schemas.microsoft.com/office/drawing/2014/main" id="{7474D63D-CE4B-405A-92A6-A29096C91B0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54864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34</xdr:row>
      <xdr:rowOff>33338</xdr:rowOff>
    </xdr:from>
    <xdr:to>
      <xdr:col>0</xdr:col>
      <xdr:colOff>349250</xdr:colOff>
      <xdr:row>34</xdr:row>
      <xdr:rowOff>209986</xdr:rowOff>
    </xdr:to>
    <xdr:pic>
      <xdr:nvPicPr>
        <xdr:cNvPr id="10" name="Image 9" descr="Résultat de recherche d'images pour &quot;pictogramme danger&quot;">
          <a:extLst>
            <a:ext uri="{FF2B5EF4-FFF2-40B4-BE49-F238E27FC236}">
              <a16:creationId xmlns:a16="http://schemas.microsoft.com/office/drawing/2014/main" id="{33C8EFE6-20A5-4777-811E-F2D45CF9863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546432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64294</xdr:rowOff>
    </xdr:from>
    <xdr:to>
      <xdr:col>0</xdr:col>
      <xdr:colOff>682625</xdr:colOff>
      <xdr:row>36</xdr:row>
      <xdr:rowOff>2817</xdr:rowOff>
    </xdr:to>
    <xdr:pic>
      <xdr:nvPicPr>
        <xdr:cNvPr id="11" name="Image 10" descr="Résultat de recherche d'images pour &quot;pictogramme danger&quot;">
          <a:extLst>
            <a:ext uri="{FF2B5EF4-FFF2-40B4-BE49-F238E27FC236}">
              <a16:creationId xmlns:a16="http://schemas.microsoft.com/office/drawing/2014/main" id="{C91C8990-8E56-42EB-895E-A9AA92988E8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9815513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37</xdr:row>
      <xdr:rowOff>247650</xdr:rowOff>
    </xdr:from>
    <xdr:to>
      <xdr:col>1</xdr:col>
      <xdr:colOff>596900</xdr:colOff>
      <xdr:row>37</xdr:row>
      <xdr:rowOff>424298</xdr:rowOff>
    </xdr:to>
    <xdr:pic>
      <xdr:nvPicPr>
        <xdr:cNvPr id="12" name="Image 11" descr="Résultat de recherche d'images pour &quot;pictogramme danger&quot;">
          <a:extLst>
            <a:ext uri="{FF2B5EF4-FFF2-40B4-BE49-F238E27FC236}">
              <a16:creationId xmlns:a16="http://schemas.microsoft.com/office/drawing/2014/main" id="{E67A818C-FA10-41C6-B00D-3B36627BA7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371475</xdr:colOff>
      <xdr:row>39</xdr:row>
      <xdr:rowOff>85725</xdr:rowOff>
    </xdr:from>
    <xdr:ext cx="177800" cy="176648"/>
    <xdr:pic>
      <xdr:nvPicPr>
        <xdr:cNvPr id="37" name="Image 36" descr="Résultat de recherche d'images pour &quot;pictogramme danger&quot;">
          <a:extLst>
            <a:ext uri="{FF2B5EF4-FFF2-40B4-BE49-F238E27FC236}">
              <a16:creationId xmlns:a16="http://schemas.microsoft.com/office/drawing/2014/main" id="{696642AC-F8BD-4606-A3FB-8AA91A22B96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56</xdr:row>
      <xdr:rowOff>28575</xdr:rowOff>
    </xdr:from>
    <xdr:ext cx="177800" cy="176648"/>
    <xdr:pic>
      <xdr:nvPicPr>
        <xdr:cNvPr id="38" name="Image 37" descr="Résultat de recherche d'images pour &quot;pictogramme danger&quot;">
          <a:extLst>
            <a:ext uri="{FF2B5EF4-FFF2-40B4-BE49-F238E27FC236}">
              <a16:creationId xmlns:a16="http://schemas.microsoft.com/office/drawing/2014/main" id="{462466A6-DF86-4EB9-BB45-F06A08C3DD1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57</xdr:row>
      <xdr:rowOff>9525</xdr:rowOff>
    </xdr:from>
    <xdr:ext cx="177800" cy="176648"/>
    <xdr:pic>
      <xdr:nvPicPr>
        <xdr:cNvPr id="39" name="Image 38" descr="Résultat de recherche d'images pour &quot;pictogramme danger&quot;">
          <a:extLst>
            <a:ext uri="{FF2B5EF4-FFF2-40B4-BE49-F238E27FC236}">
              <a16:creationId xmlns:a16="http://schemas.microsoft.com/office/drawing/2014/main" id="{F9DDAB79-0864-464E-BFD5-9F195C9B140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230981</xdr:colOff>
      <xdr:row>66</xdr:row>
      <xdr:rowOff>33338</xdr:rowOff>
    </xdr:from>
    <xdr:ext cx="177800" cy="176648"/>
    <xdr:pic>
      <xdr:nvPicPr>
        <xdr:cNvPr id="40" name="Image 39" descr="Résultat de recherche d'images pour &quot;pictogramme danger&quot;">
          <a:extLst>
            <a:ext uri="{FF2B5EF4-FFF2-40B4-BE49-F238E27FC236}">
              <a16:creationId xmlns:a16="http://schemas.microsoft.com/office/drawing/2014/main" id="{A979D965-454A-4EE1-9A9D-F03031A897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981" y="19309557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504825</xdr:colOff>
      <xdr:row>67</xdr:row>
      <xdr:rowOff>40482</xdr:rowOff>
    </xdr:from>
    <xdr:ext cx="177800" cy="176648"/>
    <xdr:pic>
      <xdr:nvPicPr>
        <xdr:cNvPr id="41" name="Image 40" descr="Résultat de recherche d'images pour &quot;pictogramme danger&quot;">
          <a:extLst>
            <a:ext uri="{FF2B5EF4-FFF2-40B4-BE49-F238E27FC236}">
              <a16:creationId xmlns:a16="http://schemas.microsoft.com/office/drawing/2014/main" id="{9623BEB8-3240-489F-8B37-8B3C73210FF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19554826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438150</xdr:colOff>
      <xdr:row>69</xdr:row>
      <xdr:rowOff>228600</xdr:rowOff>
    </xdr:from>
    <xdr:ext cx="177800" cy="176648"/>
    <xdr:pic>
      <xdr:nvPicPr>
        <xdr:cNvPr id="42" name="Image 41" descr="Résultat de recherche d'images pour &quot;pictogramme danger&quot;">
          <a:extLst>
            <a:ext uri="{FF2B5EF4-FFF2-40B4-BE49-F238E27FC236}">
              <a16:creationId xmlns:a16="http://schemas.microsoft.com/office/drawing/2014/main" id="{4F84160A-F055-408F-BD85-D85861C5CA1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202406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71</xdr:row>
      <xdr:rowOff>85725</xdr:rowOff>
    </xdr:from>
    <xdr:ext cx="177800" cy="176648"/>
    <xdr:pic>
      <xdr:nvPicPr>
        <xdr:cNvPr id="43" name="Image 42" descr="Résultat de recherche d'images pour &quot;pictogramme danger&quot;">
          <a:extLst>
            <a:ext uri="{FF2B5EF4-FFF2-40B4-BE49-F238E27FC236}">
              <a16:creationId xmlns:a16="http://schemas.microsoft.com/office/drawing/2014/main" id="{62406256-5DA4-40CA-B542-0BF6DC39A3E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88</xdr:row>
      <xdr:rowOff>28575</xdr:rowOff>
    </xdr:from>
    <xdr:ext cx="177800" cy="176648"/>
    <xdr:pic>
      <xdr:nvPicPr>
        <xdr:cNvPr id="44" name="Image 43" descr="Résultat de recherche d'images pour &quot;pictogramme danger&quot;">
          <a:extLst>
            <a:ext uri="{FF2B5EF4-FFF2-40B4-BE49-F238E27FC236}">
              <a16:creationId xmlns:a16="http://schemas.microsoft.com/office/drawing/2014/main" id="{BF23A729-9CCF-4364-958B-98AB8F7BEE9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89</xdr:row>
      <xdr:rowOff>9525</xdr:rowOff>
    </xdr:from>
    <xdr:ext cx="177800" cy="176648"/>
    <xdr:pic>
      <xdr:nvPicPr>
        <xdr:cNvPr id="45" name="Image 44" descr="Résultat de recherche d'images pour &quot;pictogramme danger&quot;">
          <a:extLst>
            <a:ext uri="{FF2B5EF4-FFF2-40B4-BE49-F238E27FC236}">
              <a16:creationId xmlns:a16="http://schemas.microsoft.com/office/drawing/2014/main" id="{2FBC6627-3FC1-4EEC-A8B3-FD5CBFF99E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195262</xdr:colOff>
      <xdr:row>98</xdr:row>
      <xdr:rowOff>9525</xdr:rowOff>
    </xdr:from>
    <xdr:ext cx="177800" cy="176648"/>
    <xdr:pic>
      <xdr:nvPicPr>
        <xdr:cNvPr id="46" name="Image 45" descr="Résultat de recherche d'images pour &quot;pictogramme danger&quot;">
          <a:extLst>
            <a:ext uri="{FF2B5EF4-FFF2-40B4-BE49-F238E27FC236}">
              <a16:creationId xmlns:a16="http://schemas.microsoft.com/office/drawing/2014/main" id="{04D8AB19-332E-4F8F-9448-E8B17B198B1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262" y="29048869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99</xdr:row>
      <xdr:rowOff>28575</xdr:rowOff>
    </xdr:from>
    <xdr:ext cx="177800" cy="176648"/>
    <xdr:pic>
      <xdr:nvPicPr>
        <xdr:cNvPr id="47" name="Image 46" descr="Résultat de recherche d'images pour &quot;pictogramme danger&quot;">
          <a:extLst>
            <a:ext uri="{FF2B5EF4-FFF2-40B4-BE49-F238E27FC236}">
              <a16:creationId xmlns:a16="http://schemas.microsoft.com/office/drawing/2014/main" id="{C47314A3-C9B7-47FC-AEF6-6782021F00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29306044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101</xdr:row>
      <xdr:rowOff>247650</xdr:rowOff>
    </xdr:from>
    <xdr:ext cx="177800" cy="176648"/>
    <xdr:pic>
      <xdr:nvPicPr>
        <xdr:cNvPr id="48" name="Image 47" descr="Résultat de recherche d'images pour &quot;pictogramme danger&quot;">
          <a:extLst>
            <a:ext uri="{FF2B5EF4-FFF2-40B4-BE49-F238E27FC236}">
              <a16:creationId xmlns:a16="http://schemas.microsoft.com/office/drawing/2014/main" id="{916A98C1-1188-470A-B47C-7D8B2ECB0A8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103</xdr:row>
      <xdr:rowOff>85725</xdr:rowOff>
    </xdr:from>
    <xdr:ext cx="177800" cy="176648"/>
    <xdr:pic>
      <xdr:nvPicPr>
        <xdr:cNvPr id="49" name="Image 48" descr="Résultat de recherche d'images pour &quot;pictogramme danger&quot;">
          <a:extLst>
            <a:ext uri="{FF2B5EF4-FFF2-40B4-BE49-F238E27FC236}">
              <a16:creationId xmlns:a16="http://schemas.microsoft.com/office/drawing/2014/main" id="{AD418A63-E022-4BA8-A09C-BD4947875A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120</xdr:row>
      <xdr:rowOff>28575</xdr:rowOff>
    </xdr:from>
    <xdr:ext cx="177800" cy="176648"/>
    <xdr:pic>
      <xdr:nvPicPr>
        <xdr:cNvPr id="50" name="Image 49" descr="Résultat de recherche d'images pour &quot;pictogramme danger&quot;">
          <a:extLst>
            <a:ext uri="{FF2B5EF4-FFF2-40B4-BE49-F238E27FC236}">
              <a16:creationId xmlns:a16="http://schemas.microsoft.com/office/drawing/2014/main" id="{AFFB33CB-736B-4D90-A02D-A6DD374EFCC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121</xdr:row>
      <xdr:rowOff>9525</xdr:rowOff>
    </xdr:from>
    <xdr:ext cx="177800" cy="176648"/>
    <xdr:pic>
      <xdr:nvPicPr>
        <xdr:cNvPr id="51" name="Image 50" descr="Résultat de recherche d'images pour &quot;pictogramme danger&quot;">
          <a:extLst>
            <a:ext uri="{FF2B5EF4-FFF2-40B4-BE49-F238E27FC236}">
              <a16:creationId xmlns:a16="http://schemas.microsoft.com/office/drawing/2014/main" id="{5D804564-7807-45F2-B1DE-CA426C63BE2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130</xdr:row>
      <xdr:rowOff>21431</xdr:rowOff>
    </xdr:from>
    <xdr:ext cx="177800" cy="176648"/>
    <xdr:pic>
      <xdr:nvPicPr>
        <xdr:cNvPr id="52" name="Image 51" descr="Résultat de recherche d'images pour &quot;pictogramme danger&quot;">
          <a:extLst>
            <a:ext uri="{FF2B5EF4-FFF2-40B4-BE49-F238E27FC236}">
              <a16:creationId xmlns:a16="http://schemas.microsoft.com/office/drawing/2014/main" id="{C5EF7605-63CB-4DB9-A600-2A84EC008F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8239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131</xdr:row>
      <xdr:rowOff>40481</xdr:rowOff>
    </xdr:from>
    <xdr:ext cx="177800" cy="176648"/>
    <xdr:pic>
      <xdr:nvPicPr>
        <xdr:cNvPr id="53" name="Image 52" descr="Résultat de recherche d'images pour &quot;pictogramme danger&quot;">
          <a:extLst>
            <a:ext uri="{FF2B5EF4-FFF2-40B4-BE49-F238E27FC236}">
              <a16:creationId xmlns:a16="http://schemas.microsoft.com/office/drawing/2014/main" id="{B6199994-2A55-4076-9E0C-8196F1F1E75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390810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133</xdr:row>
      <xdr:rowOff>247650</xdr:rowOff>
    </xdr:from>
    <xdr:ext cx="177800" cy="176648"/>
    <xdr:pic>
      <xdr:nvPicPr>
        <xdr:cNvPr id="54" name="Image 53" descr="Résultat de recherche d'images pour &quot;pictogramme danger&quot;">
          <a:extLst>
            <a:ext uri="{FF2B5EF4-FFF2-40B4-BE49-F238E27FC236}">
              <a16:creationId xmlns:a16="http://schemas.microsoft.com/office/drawing/2014/main" id="{8453703D-BDA9-48CB-89B0-FA919204AB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251460</xdr:colOff>
      <xdr:row>4</xdr:row>
      <xdr:rowOff>114300</xdr:rowOff>
    </xdr:from>
    <xdr:to>
      <xdr:col>0</xdr:col>
      <xdr:colOff>708660</xdr:colOff>
      <xdr:row>6</xdr:row>
      <xdr:rowOff>99060</xdr:rowOff>
    </xdr:to>
    <xdr:pic>
      <xdr:nvPicPr>
        <xdr:cNvPr id="28" name="Image 27" descr="Résultat de recherche d'images pour &quot;pictogramme danger&quot;">
          <a:extLst>
            <a:ext uri="{FF2B5EF4-FFF2-40B4-BE49-F238E27FC236}">
              <a16:creationId xmlns:a16="http://schemas.microsoft.com/office/drawing/2014/main" id="{AA990B9F-C088-41A1-A9DC-0CD9FF6ED0A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460" y="1059180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85726</xdr:rowOff>
    </xdr:from>
    <xdr:to>
      <xdr:col>1</xdr:col>
      <xdr:colOff>604262</xdr:colOff>
      <xdr:row>2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9BBBAD-022E-4C47-81B6-C7BF5DF52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6"/>
          <a:ext cx="1543050" cy="761999"/>
        </a:xfrm>
        <a:prstGeom prst="rect">
          <a:avLst/>
        </a:prstGeom>
      </xdr:spPr>
    </xdr:pic>
    <xdr:clientData/>
  </xdr:twoCellAnchor>
  <xdr:twoCellAnchor editAs="oneCell">
    <xdr:from>
      <xdr:col>6</xdr:col>
      <xdr:colOff>59976</xdr:colOff>
      <xdr:row>5</xdr:row>
      <xdr:rowOff>201909</xdr:rowOff>
    </xdr:from>
    <xdr:to>
      <xdr:col>6</xdr:col>
      <xdr:colOff>237776</xdr:colOff>
      <xdr:row>6</xdr:row>
      <xdr:rowOff>106414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D7C6EEE0-08EC-4746-9498-358B58684C1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96734" y="1614958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175847</xdr:colOff>
      <xdr:row>9</xdr:row>
      <xdr:rowOff>119324</xdr:rowOff>
    </xdr:from>
    <xdr:to>
      <xdr:col>0</xdr:col>
      <xdr:colOff>720133</xdr:colOff>
      <xdr:row>11</xdr:row>
      <xdr:rowOff>133977</xdr:rowOff>
    </xdr:to>
    <xdr:pic>
      <xdr:nvPicPr>
        <xdr:cNvPr id="7" name="Image 6" descr="Résultat de recherche d'images pour &quot;pictogramme danger&quot;">
          <a:extLst>
            <a:ext uri="{FF2B5EF4-FFF2-40B4-BE49-F238E27FC236}">
              <a16:creationId xmlns:a16="http://schemas.microsoft.com/office/drawing/2014/main" id="{A675B77D-1A59-48F4-896F-B4530F341C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847" y="2623038"/>
          <a:ext cx="544286" cy="500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A5EF-7061-4D9F-B7F4-529BEFD57EDE}">
  <sheetPr>
    <pageSetUpPr fitToPage="1"/>
  </sheetPr>
  <dimension ref="A1:S125"/>
  <sheetViews>
    <sheetView tabSelected="1" zoomScaleNormal="100" workbookViewId="0">
      <selection activeCell="P77" sqref="P77"/>
    </sheetView>
  </sheetViews>
  <sheetFormatPr baseColWidth="10" defaultColWidth="11.44140625" defaultRowHeight="13.8" outlineLevelCol="1" x14ac:dyDescent="0.3"/>
  <cols>
    <col min="1" max="1" width="6.44140625" style="52" customWidth="1"/>
    <col min="2" max="2" width="9.44140625" style="9" customWidth="1"/>
    <col min="3" max="3" width="18.88671875" style="4" customWidth="1"/>
    <col min="4" max="4" width="11.5546875" style="4" customWidth="1"/>
    <col min="5" max="5" width="10.44140625" style="3" customWidth="1"/>
    <col min="6" max="7" width="12.6640625" style="10" customWidth="1"/>
    <col min="8" max="8" width="12.6640625" style="3" customWidth="1"/>
    <col min="9" max="9" width="10.21875" style="19" customWidth="1"/>
    <col min="10" max="10" width="11.44140625" style="23" customWidth="1"/>
    <col min="11" max="15" width="11.44140625" style="23" customWidth="1" outlineLevel="1"/>
    <col min="16" max="18" width="15.6640625" style="70" customWidth="1"/>
    <col min="19" max="19" width="21" style="4" customWidth="1"/>
    <col min="20" max="16384" width="11.44140625" style="4"/>
  </cols>
  <sheetData>
    <row r="1" spans="1:19" s="11" customFormat="1" ht="15.6" x14ac:dyDescent="0.3">
      <c r="G1" s="47" t="s">
        <v>0</v>
      </c>
      <c r="H1" s="24"/>
      <c r="I1" s="271" t="s">
        <v>107</v>
      </c>
      <c r="J1" s="12"/>
      <c r="K1" s="12"/>
      <c r="L1" s="12"/>
      <c r="M1" s="12"/>
      <c r="N1" s="12"/>
      <c r="O1" s="12"/>
      <c r="Q1" s="217"/>
      <c r="R1" s="58"/>
      <c r="S1" s="59"/>
    </row>
    <row r="2" spans="1:19" s="11" customFormat="1" ht="15.6" x14ac:dyDescent="0.3">
      <c r="G2" s="47" t="s">
        <v>1</v>
      </c>
      <c r="H2" s="24"/>
      <c r="I2" s="271" t="s">
        <v>107</v>
      </c>
      <c r="J2" s="12"/>
      <c r="K2" s="12"/>
      <c r="L2" s="12"/>
      <c r="M2" s="12"/>
      <c r="N2" s="12"/>
      <c r="O2" s="12"/>
      <c r="Q2" s="217"/>
      <c r="R2" s="60"/>
      <c r="S2" s="20"/>
    </row>
    <row r="3" spans="1:19" s="11" customFormat="1" ht="18" x14ac:dyDescent="0.3">
      <c r="C3" s="280" t="s">
        <v>51</v>
      </c>
      <c r="D3" s="280"/>
      <c r="E3" s="280"/>
      <c r="F3" s="280"/>
      <c r="G3" s="399" t="s">
        <v>79</v>
      </c>
      <c r="H3" s="400"/>
      <c r="I3" s="271" t="s">
        <v>118</v>
      </c>
      <c r="J3" s="12"/>
      <c r="K3" s="12"/>
      <c r="L3" s="12"/>
      <c r="M3" s="12"/>
      <c r="N3" s="12"/>
      <c r="O3" s="12"/>
      <c r="P3" s="24"/>
      <c r="Q3" s="68"/>
      <c r="R3" s="16"/>
      <c r="S3" s="20"/>
    </row>
    <row r="4" spans="1:19" s="11" customFormat="1" ht="15.6" x14ac:dyDescent="0.3">
      <c r="F4" s="47"/>
      <c r="G4" s="181" t="s">
        <v>83</v>
      </c>
      <c r="H4" s="97" t="s">
        <v>43</v>
      </c>
      <c r="I4" s="182">
        <v>44197</v>
      </c>
      <c r="J4" s="97" t="s">
        <v>44</v>
      </c>
      <c r="K4" s="182">
        <v>44561</v>
      </c>
      <c r="L4" s="12"/>
      <c r="M4" s="12"/>
      <c r="N4" s="12"/>
      <c r="O4" s="12"/>
      <c r="P4" s="24"/>
      <c r="Q4" s="68"/>
      <c r="R4" s="16"/>
      <c r="S4" s="20"/>
    </row>
    <row r="5" spans="1:19" s="11" customFormat="1" ht="15.6" x14ac:dyDescent="0.3">
      <c r="F5" s="47"/>
      <c r="H5" s="24"/>
      <c r="I5" s="12"/>
      <c r="J5" s="12"/>
      <c r="K5" s="12"/>
      <c r="L5" s="12"/>
      <c r="M5" s="12"/>
      <c r="N5" s="12"/>
      <c r="O5" s="12"/>
      <c r="P5" s="24"/>
      <c r="Q5" s="68"/>
      <c r="R5" s="16"/>
      <c r="S5" s="20"/>
    </row>
    <row r="6" spans="1:19" s="11" customFormat="1" ht="15.6" x14ac:dyDescent="0.3">
      <c r="B6" s="395" t="s">
        <v>131</v>
      </c>
      <c r="F6" s="181"/>
      <c r="H6" s="24"/>
      <c r="I6" s="12"/>
      <c r="J6" s="12"/>
      <c r="K6" s="12"/>
      <c r="L6" s="12"/>
      <c r="M6" s="12"/>
      <c r="N6" s="12"/>
      <c r="O6" s="12"/>
      <c r="P6" s="24"/>
      <c r="Q6" s="68"/>
      <c r="R6" s="16"/>
      <c r="S6" s="20"/>
    </row>
    <row r="7" spans="1:19" s="26" customFormat="1" x14ac:dyDescent="0.3">
      <c r="A7" s="279"/>
      <c r="B7" s="218" t="s">
        <v>113</v>
      </c>
      <c r="D7" s="277"/>
      <c r="E7" s="1"/>
      <c r="F7" s="27"/>
      <c r="G7" s="27"/>
      <c r="H7" s="1"/>
      <c r="I7" s="28"/>
      <c r="J7" s="29"/>
      <c r="K7" s="29"/>
      <c r="L7" s="29"/>
      <c r="M7" s="29"/>
      <c r="N7" s="29"/>
      <c r="O7" s="29"/>
      <c r="P7" s="69"/>
      <c r="Q7" s="69"/>
      <c r="R7" s="69"/>
    </row>
    <row r="8" spans="1:19" s="277" customFormat="1" x14ac:dyDescent="0.3">
      <c r="A8" s="279"/>
      <c r="B8" s="218" t="s">
        <v>117</v>
      </c>
      <c r="E8" s="1"/>
      <c r="F8" s="27"/>
      <c r="G8" s="27"/>
      <c r="H8" s="1"/>
      <c r="I8" s="28"/>
      <c r="J8" s="29"/>
      <c r="K8" s="29"/>
      <c r="L8" s="29"/>
      <c r="M8" s="29"/>
      <c r="N8" s="29"/>
      <c r="O8" s="29"/>
      <c r="P8" s="69"/>
      <c r="Q8" s="69"/>
      <c r="R8" s="69"/>
    </row>
    <row r="9" spans="1:19" s="276" customFormat="1" x14ac:dyDescent="0.3">
      <c r="A9" s="279"/>
      <c r="B9" s="218" t="s">
        <v>119</v>
      </c>
      <c r="D9" s="277"/>
      <c r="E9" s="1"/>
      <c r="F9" s="27"/>
      <c r="G9" s="27"/>
      <c r="H9" s="1"/>
      <c r="I9" s="28"/>
      <c r="J9" s="29"/>
      <c r="K9" s="29"/>
      <c r="L9" s="29"/>
      <c r="M9" s="29"/>
      <c r="N9" s="29"/>
      <c r="O9" s="29"/>
      <c r="P9" s="69"/>
      <c r="Q9" s="69"/>
      <c r="R9" s="69"/>
    </row>
    <row r="10" spans="1:19" s="277" customFormat="1" x14ac:dyDescent="0.3">
      <c r="A10" s="279"/>
      <c r="B10" s="218" t="s">
        <v>114</v>
      </c>
      <c r="E10" s="1"/>
      <c r="F10" s="27"/>
      <c r="G10" s="27"/>
      <c r="H10" s="1"/>
      <c r="I10" s="28"/>
      <c r="J10" s="29"/>
      <c r="K10" s="29"/>
      <c r="L10" s="29"/>
      <c r="M10" s="29"/>
      <c r="N10" s="29"/>
      <c r="O10" s="29"/>
      <c r="P10" s="69"/>
      <c r="Q10" s="69"/>
      <c r="R10" s="69"/>
    </row>
    <row r="11" spans="1:19" x14ac:dyDescent="0.3">
      <c r="A11" s="279"/>
      <c r="B11" s="218" t="s">
        <v>115</v>
      </c>
    </row>
    <row r="12" spans="1:19" x14ac:dyDescent="0.3">
      <c r="A12" s="279"/>
      <c r="B12" s="218" t="s">
        <v>92</v>
      </c>
    </row>
    <row r="13" spans="1:19" x14ac:dyDescent="0.3">
      <c r="A13" s="279"/>
      <c r="B13" s="227" t="s">
        <v>132</v>
      </c>
    </row>
    <row r="14" spans="1:19" x14ac:dyDescent="0.3">
      <c r="A14" s="26"/>
      <c r="B14" s="219"/>
    </row>
    <row r="15" spans="1:19" s="13" customFormat="1" ht="15.6" x14ac:dyDescent="0.3">
      <c r="A15" s="47" t="s">
        <v>105</v>
      </c>
      <c r="B15" s="14"/>
      <c r="E15" s="25"/>
      <c r="F15" s="15"/>
      <c r="G15" s="15"/>
      <c r="H15" s="25"/>
      <c r="I15" s="17"/>
      <c r="J15" s="21"/>
      <c r="K15" s="21"/>
      <c r="L15" s="21"/>
      <c r="M15" s="21"/>
      <c r="N15" s="21"/>
      <c r="O15" s="21"/>
      <c r="P15" s="71"/>
      <c r="Q15" s="71"/>
      <c r="R15" s="71"/>
    </row>
    <row r="16" spans="1:19" s="6" customFormat="1" ht="14.4" thickBot="1" x14ac:dyDescent="0.35">
      <c r="A16" s="48"/>
      <c r="B16" s="7"/>
      <c r="E16" s="2"/>
      <c r="F16" s="8"/>
      <c r="G16" s="8"/>
      <c r="H16" s="2"/>
      <c r="I16" s="18"/>
      <c r="J16" s="22"/>
      <c r="K16" s="22"/>
      <c r="L16" s="22"/>
      <c r="M16" s="22"/>
      <c r="N16" s="22"/>
      <c r="O16" s="22"/>
      <c r="P16" s="72"/>
      <c r="Q16" s="72"/>
      <c r="R16" s="72"/>
    </row>
    <row r="17" spans="1:19" s="1" customFormat="1" ht="24.75" customHeight="1" x14ac:dyDescent="0.3">
      <c r="A17" s="307" t="s">
        <v>5</v>
      </c>
      <c r="B17" s="309" t="s">
        <v>81</v>
      </c>
      <c r="C17" s="291" t="s">
        <v>123</v>
      </c>
      <c r="D17" s="342" t="s">
        <v>116</v>
      </c>
      <c r="E17" s="291" t="s">
        <v>3</v>
      </c>
      <c r="F17" s="293" t="s">
        <v>4</v>
      </c>
      <c r="G17" s="291" t="s">
        <v>6</v>
      </c>
      <c r="H17" s="291"/>
      <c r="I17" s="287" t="s">
        <v>9</v>
      </c>
      <c r="J17" s="201" t="s">
        <v>52</v>
      </c>
      <c r="K17" s="201" t="s">
        <v>52</v>
      </c>
      <c r="L17" s="201" t="s">
        <v>52</v>
      </c>
      <c r="M17" s="201" t="s">
        <v>52</v>
      </c>
      <c r="N17" s="201" t="s">
        <v>52</v>
      </c>
      <c r="O17" s="201" t="s">
        <v>52</v>
      </c>
      <c r="P17" s="289" t="s">
        <v>78</v>
      </c>
      <c r="Q17" s="281" t="s">
        <v>10</v>
      </c>
      <c r="R17" s="282"/>
      <c r="S17" s="283"/>
    </row>
    <row r="18" spans="1:19" s="1" customFormat="1" ht="42.6" customHeight="1" thickBot="1" x14ac:dyDescent="0.35">
      <c r="A18" s="308"/>
      <c r="B18" s="310"/>
      <c r="C18" s="292"/>
      <c r="D18" s="343"/>
      <c r="E18" s="292"/>
      <c r="F18" s="294"/>
      <c r="G18" s="202" t="s">
        <v>7</v>
      </c>
      <c r="H18" s="203" t="s">
        <v>8</v>
      </c>
      <c r="I18" s="288"/>
      <c r="J18" s="204" t="s">
        <v>77</v>
      </c>
      <c r="K18" s="204" t="s">
        <v>56</v>
      </c>
      <c r="L18" s="204" t="s">
        <v>57</v>
      </c>
      <c r="M18" s="204" t="s">
        <v>58</v>
      </c>
      <c r="N18" s="204" t="s">
        <v>60</v>
      </c>
      <c r="O18" s="204" t="s">
        <v>53</v>
      </c>
      <c r="P18" s="290"/>
      <c r="Q18" s="167" t="s">
        <v>12</v>
      </c>
      <c r="R18" s="220" t="s">
        <v>11</v>
      </c>
      <c r="S18" s="221" t="s">
        <v>8</v>
      </c>
    </row>
    <row r="19" spans="1:19" x14ac:dyDescent="0.3">
      <c r="A19" s="49"/>
      <c r="B19" s="30"/>
      <c r="C19" s="31" t="str">
        <f>'1C Time sheet'!$B$8</f>
        <v>XXXX Aaaa</v>
      </c>
      <c r="D19" s="31"/>
      <c r="E19" s="267">
        <f>'1C Time sheet'!C$15</f>
        <v>44197</v>
      </c>
      <c r="F19" s="90">
        <v>2304</v>
      </c>
      <c r="G19" s="73"/>
      <c r="H19" s="32"/>
      <c r="I19" s="42"/>
      <c r="J19" s="396">
        <f>'1C Time sheet'!C$25</f>
        <v>0.70000000000000007</v>
      </c>
      <c r="K19" s="205">
        <f>'1C Time sheet'!C31</f>
        <v>0.3</v>
      </c>
      <c r="L19" s="205">
        <f>'1C Time sheet'!C32</f>
        <v>0</v>
      </c>
      <c r="M19" s="205">
        <f>'1C Time sheet'!C33</f>
        <v>0</v>
      </c>
      <c r="N19" s="205">
        <f>'1C Time sheet'!C34</f>
        <v>0</v>
      </c>
      <c r="O19" s="206">
        <f>J19+K19+L19+M19+N19</f>
        <v>1</v>
      </c>
      <c r="P19" s="403">
        <f>(F19*I19-G19)*J19</f>
        <v>0</v>
      </c>
      <c r="Q19" s="162">
        <f t="shared" ref="Q19:Q55" si="0">P19-R19</f>
        <v>0</v>
      </c>
      <c r="R19" s="73"/>
      <c r="S19" s="55"/>
    </row>
    <row r="20" spans="1:19" x14ac:dyDescent="0.3">
      <c r="A20" s="50"/>
      <c r="B20" s="33"/>
      <c r="C20" s="34" t="str">
        <f>'1C Time sheet'!$B$8</f>
        <v>XXXX Aaaa</v>
      </c>
      <c r="D20" s="34"/>
      <c r="E20" s="268">
        <f>'1C Time sheet'!D$15</f>
        <v>44228</v>
      </c>
      <c r="F20" s="92"/>
      <c r="G20" s="74"/>
      <c r="H20" s="35"/>
      <c r="I20" s="43"/>
      <c r="J20" s="397">
        <f>'1C Time sheet'!D$25</f>
        <v>0.6</v>
      </c>
      <c r="K20" s="207"/>
      <c r="L20" s="207"/>
      <c r="M20" s="207"/>
      <c r="N20" s="207"/>
      <c r="O20" s="208">
        <f t="shared" ref="O20:O55" si="1">J20+K20+L20+M20+N20</f>
        <v>0.6</v>
      </c>
      <c r="P20" s="404">
        <f t="shared" ref="P20:P55" si="2">(F20*I20-G20)*J20</f>
        <v>0</v>
      </c>
      <c r="Q20" s="163">
        <f t="shared" si="0"/>
        <v>0</v>
      </c>
      <c r="R20" s="74"/>
      <c r="S20" s="56"/>
    </row>
    <row r="21" spans="1:19" x14ac:dyDescent="0.3">
      <c r="A21" s="50"/>
      <c r="B21" s="33"/>
      <c r="C21" s="34" t="str">
        <f>'1C Time sheet'!$B$8</f>
        <v>XXXX Aaaa</v>
      </c>
      <c r="D21" s="34"/>
      <c r="E21" s="268">
        <f>'1C Time sheet'!E$15</f>
        <v>44256</v>
      </c>
      <c r="F21" s="92"/>
      <c r="G21" s="74"/>
      <c r="H21" s="35"/>
      <c r="I21" s="43"/>
      <c r="J21" s="397">
        <f>'1C Time sheet'!E$25</f>
        <v>0</v>
      </c>
      <c r="K21" s="207"/>
      <c r="L21" s="207"/>
      <c r="M21" s="207"/>
      <c r="N21" s="207"/>
      <c r="O21" s="208">
        <f t="shared" si="1"/>
        <v>0</v>
      </c>
      <c r="P21" s="404">
        <f t="shared" si="2"/>
        <v>0</v>
      </c>
      <c r="Q21" s="163">
        <f t="shared" si="0"/>
        <v>0</v>
      </c>
      <c r="R21" s="74"/>
      <c r="S21" s="56"/>
    </row>
    <row r="22" spans="1:19" x14ac:dyDescent="0.3">
      <c r="A22" s="50"/>
      <c r="B22" s="33"/>
      <c r="C22" s="34" t="str">
        <f>'1C Time sheet'!$B$8</f>
        <v>XXXX Aaaa</v>
      </c>
      <c r="D22" s="34"/>
      <c r="E22" s="268">
        <f>'1C Time sheet'!F$15</f>
        <v>44287</v>
      </c>
      <c r="F22" s="92"/>
      <c r="G22" s="74"/>
      <c r="H22" s="35"/>
      <c r="I22" s="43"/>
      <c r="J22" s="397">
        <f>'1C Time sheet'!F$25</f>
        <v>0</v>
      </c>
      <c r="K22" s="207"/>
      <c r="L22" s="207"/>
      <c r="M22" s="207"/>
      <c r="N22" s="207"/>
      <c r="O22" s="208">
        <f t="shared" si="1"/>
        <v>0</v>
      </c>
      <c r="P22" s="404">
        <f t="shared" si="2"/>
        <v>0</v>
      </c>
      <c r="Q22" s="163">
        <f t="shared" si="0"/>
        <v>0</v>
      </c>
      <c r="R22" s="74"/>
      <c r="S22" s="56"/>
    </row>
    <row r="23" spans="1:19" x14ac:dyDescent="0.3">
      <c r="A23" s="50"/>
      <c r="B23" s="33"/>
      <c r="C23" s="34" t="str">
        <f>'1C Time sheet'!$B$8</f>
        <v>XXXX Aaaa</v>
      </c>
      <c r="D23" s="34"/>
      <c r="E23" s="268">
        <f>'1C Time sheet'!G$15</f>
        <v>44317</v>
      </c>
      <c r="F23" s="92"/>
      <c r="G23" s="74"/>
      <c r="H23" s="35"/>
      <c r="I23" s="43"/>
      <c r="J23" s="397">
        <f>'1C Time sheet'!G$25</f>
        <v>0</v>
      </c>
      <c r="K23" s="207"/>
      <c r="L23" s="207"/>
      <c r="M23" s="207"/>
      <c r="N23" s="207"/>
      <c r="O23" s="208">
        <f t="shared" si="1"/>
        <v>0</v>
      </c>
      <c r="P23" s="404">
        <f t="shared" si="2"/>
        <v>0</v>
      </c>
      <c r="Q23" s="163">
        <f t="shared" si="0"/>
        <v>0</v>
      </c>
      <c r="R23" s="74"/>
      <c r="S23" s="56"/>
    </row>
    <row r="24" spans="1:19" x14ac:dyDescent="0.3">
      <c r="A24" s="50"/>
      <c r="B24" s="33"/>
      <c r="C24" s="34" t="str">
        <f>'1C Time sheet'!$B$8</f>
        <v>XXXX Aaaa</v>
      </c>
      <c r="D24" s="34"/>
      <c r="E24" s="268">
        <f>'1C Time sheet'!H$15</f>
        <v>44348</v>
      </c>
      <c r="F24" s="92"/>
      <c r="G24" s="74"/>
      <c r="H24" s="35"/>
      <c r="I24" s="43"/>
      <c r="J24" s="397">
        <f>'1C Time sheet'!H$25</f>
        <v>0</v>
      </c>
      <c r="K24" s="207"/>
      <c r="L24" s="207"/>
      <c r="M24" s="207"/>
      <c r="N24" s="207"/>
      <c r="O24" s="208">
        <f t="shared" si="1"/>
        <v>0</v>
      </c>
      <c r="P24" s="404">
        <f t="shared" si="2"/>
        <v>0</v>
      </c>
      <c r="Q24" s="163">
        <f t="shared" si="0"/>
        <v>0</v>
      </c>
      <c r="R24" s="74"/>
      <c r="S24" s="56"/>
    </row>
    <row r="25" spans="1:19" x14ac:dyDescent="0.3">
      <c r="A25" s="50"/>
      <c r="B25" s="33"/>
      <c r="C25" s="34" t="str">
        <f>'1C Time sheet'!$B$8</f>
        <v>XXXX Aaaa</v>
      </c>
      <c r="D25" s="34"/>
      <c r="E25" s="268">
        <f>'1C Time sheet'!I$15</f>
        <v>44378</v>
      </c>
      <c r="F25" s="92"/>
      <c r="G25" s="74"/>
      <c r="H25" s="35"/>
      <c r="I25" s="43"/>
      <c r="J25" s="397">
        <f>'1C Time sheet'!I$25</f>
        <v>0</v>
      </c>
      <c r="K25" s="207"/>
      <c r="L25" s="207"/>
      <c r="M25" s="207"/>
      <c r="N25" s="207"/>
      <c r="O25" s="208">
        <f t="shared" si="1"/>
        <v>0</v>
      </c>
      <c r="P25" s="404">
        <f t="shared" si="2"/>
        <v>0</v>
      </c>
      <c r="Q25" s="163">
        <f t="shared" si="0"/>
        <v>0</v>
      </c>
      <c r="R25" s="74"/>
      <c r="S25" s="56"/>
    </row>
    <row r="26" spans="1:19" x14ac:dyDescent="0.3">
      <c r="A26" s="50"/>
      <c r="B26" s="33"/>
      <c r="C26" s="34" t="str">
        <f>'1C Time sheet'!$B$8</f>
        <v>XXXX Aaaa</v>
      </c>
      <c r="D26" s="34"/>
      <c r="E26" s="268">
        <f>'1C Time sheet'!J$15</f>
        <v>44409</v>
      </c>
      <c r="F26" s="92"/>
      <c r="G26" s="74"/>
      <c r="H26" s="35"/>
      <c r="I26" s="43"/>
      <c r="J26" s="397">
        <f>'1C Time sheet'!J$25</f>
        <v>0</v>
      </c>
      <c r="K26" s="207"/>
      <c r="L26" s="207"/>
      <c r="M26" s="207"/>
      <c r="N26" s="207"/>
      <c r="O26" s="208">
        <f t="shared" si="1"/>
        <v>0</v>
      </c>
      <c r="P26" s="404">
        <f t="shared" si="2"/>
        <v>0</v>
      </c>
      <c r="Q26" s="163">
        <f t="shared" si="0"/>
        <v>0</v>
      </c>
      <c r="R26" s="74"/>
      <c r="S26" s="56"/>
    </row>
    <row r="27" spans="1:19" x14ac:dyDescent="0.3">
      <c r="A27" s="50"/>
      <c r="B27" s="33"/>
      <c r="C27" s="34" t="str">
        <f>'1C Time sheet'!$B$8</f>
        <v>XXXX Aaaa</v>
      </c>
      <c r="D27" s="34"/>
      <c r="E27" s="268">
        <f>'1C Time sheet'!K$15</f>
        <v>44440</v>
      </c>
      <c r="F27" s="92"/>
      <c r="G27" s="74"/>
      <c r="H27" s="35"/>
      <c r="I27" s="43"/>
      <c r="J27" s="397">
        <f>'1C Time sheet'!K$25</f>
        <v>0</v>
      </c>
      <c r="K27" s="207"/>
      <c r="L27" s="207"/>
      <c r="M27" s="207"/>
      <c r="N27" s="207"/>
      <c r="O27" s="208">
        <f t="shared" si="1"/>
        <v>0</v>
      </c>
      <c r="P27" s="404">
        <f t="shared" si="2"/>
        <v>0</v>
      </c>
      <c r="Q27" s="163">
        <f t="shared" si="0"/>
        <v>0</v>
      </c>
      <c r="R27" s="74"/>
      <c r="S27" s="56"/>
    </row>
    <row r="28" spans="1:19" x14ac:dyDescent="0.3">
      <c r="A28" s="50"/>
      <c r="B28" s="33"/>
      <c r="C28" s="34" t="str">
        <f>'1C Time sheet'!$B$8</f>
        <v>XXXX Aaaa</v>
      </c>
      <c r="D28" s="34"/>
      <c r="E28" s="268">
        <f>'1C Time sheet'!L$15</f>
        <v>44470</v>
      </c>
      <c r="F28" s="92"/>
      <c r="G28" s="74"/>
      <c r="H28" s="35"/>
      <c r="I28" s="43"/>
      <c r="J28" s="397">
        <f>'1C Time sheet'!L$25</f>
        <v>0</v>
      </c>
      <c r="K28" s="207"/>
      <c r="L28" s="207"/>
      <c r="M28" s="207"/>
      <c r="N28" s="207"/>
      <c r="O28" s="208">
        <f t="shared" si="1"/>
        <v>0</v>
      </c>
      <c r="P28" s="404">
        <f t="shared" si="2"/>
        <v>0</v>
      </c>
      <c r="Q28" s="163">
        <f t="shared" si="0"/>
        <v>0</v>
      </c>
      <c r="R28" s="74"/>
      <c r="S28" s="56"/>
    </row>
    <row r="29" spans="1:19" x14ac:dyDescent="0.3">
      <c r="A29" s="50"/>
      <c r="B29" s="33"/>
      <c r="C29" s="34" t="str">
        <f>'1C Time sheet'!$B$8</f>
        <v>XXXX Aaaa</v>
      </c>
      <c r="D29" s="34"/>
      <c r="E29" s="268">
        <f>'1C Time sheet'!M$15</f>
        <v>44501</v>
      </c>
      <c r="F29" s="92"/>
      <c r="G29" s="74"/>
      <c r="H29" s="35"/>
      <c r="I29" s="43"/>
      <c r="J29" s="397">
        <f>'1C Time sheet'!M$25</f>
        <v>0</v>
      </c>
      <c r="K29" s="207"/>
      <c r="L29" s="207"/>
      <c r="M29" s="207"/>
      <c r="N29" s="207"/>
      <c r="O29" s="208">
        <f t="shared" si="1"/>
        <v>0</v>
      </c>
      <c r="P29" s="404">
        <f t="shared" si="2"/>
        <v>0</v>
      </c>
      <c r="Q29" s="163">
        <f t="shared" si="0"/>
        <v>0</v>
      </c>
      <c r="R29" s="74"/>
      <c r="S29" s="56"/>
    </row>
    <row r="30" spans="1:19" x14ac:dyDescent="0.3">
      <c r="A30" s="50"/>
      <c r="B30" s="33"/>
      <c r="C30" s="34" t="str">
        <f>'1C Time sheet'!$B$8</f>
        <v>XXXX Aaaa</v>
      </c>
      <c r="D30" s="34"/>
      <c r="E30" s="268">
        <f>'1C Time sheet'!N$15</f>
        <v>44531</v>
      </c>
      <c r="F30" s="92"/>
      <c r="G30" s="74"/>
      <c r="H30" s="35"/>
      <c r="I30" s="43"/>
      <c r="J30" s="397">
        <f>'1C Time sheet'!N$25</f>
        <v>0</v>
      </c>
      <c r="K30" s="207"/>
      <c r="L30" s="207"/>
      <c r="M30" s="207"/>
      <c r="N30" s="207"/>
      <c r="O30" s="208">
        <f t="shared" si="1"/>
        <v>0</v>
      </c>
      <c r="P30" s="404">
        <f t="shared" si="2"/>
        <v>0</v>
      </c>
      <c r="Q30" s="163">
        <f t="shared" si="0"/>
        <v>0</v>
      </c>
      <c r="R30" s="74"/>
      <c r="S30" s="56"/>
    </row>
    <row r="31" spans="1:19" x14ac:dyDescent="0.3">
      <c r="A31" s="50"/>
      <c r="B31" s="33"/>
      <c r="C31" s="34" t="str">
        <f>'1C Time sheet'!$B$40</f>
        <v>YYYY Bbbb</v>
      </c>
      <c r="D31" s="34"/>
      <c r="E31" s="268">
        <f>'1C Time sheet'!C$15</f>
        <v>44197</v>
      </c>
      <c r="F31" s="92"/>
      <c r="G31" s="74"/>
      <c r="H31" s="35"/>
      <c r="I31" s="43"/>
      <c r="J31" s="397">
        <f>'1C Time sheet'!C$57</f>
        <v>0.5</v>
      </c>
      <c r="K31" s="207"/>
      <c r="L31" s="207"/>
      <c r="M31" s="207"/>
      <c r="N31" s="207"/>
      <c r="O31" s="208">
        <f t="shared" si="1"/>
        <v>0.5</v>
      </c>
      <c r="P31" s="404">
        <f t="shared" si="2"/>
        <v>0</v>
      </c>
      <c r="Q31" s="163">
        <f t="shared" si="0"/>
        <v>0</v>
      </c>
      <c r="R31" s="74"/>
      <c r="S31" s="56"/>
    </row>
    <row r="32" spans="1:19" x14ac:dyDescent="0.3">
      <c r="A32" s="50"/>
      <c r="B32" s="33"/>
      <c r="C32" s="34" t="str">
        <f>'1C Time sheet'!$B$40</f>
        <v>YYYY Bbbb</v>
      </c>
      <c r="D32" s="34"/>
      <c r="E32" s="268">
        <f>'1C Time sheet'!D$15</f>
        <v>44228</v>
      </c>
      <c r="F32" s="92"/>
      <c r="G32" s="74"/>
      <c r="H32" s="35"/>
      <c r="I32" s="43"/>
      <c r="J32" s="397">
        <f>'1C Time sheet'!D$57</f>
        <v>0.6</v>
      </c>
      <c r="K32" s="207"/>
      <c r="L32" s="207"/>
      <c r="M32" s="207"/>
      <c r="N32" s="207"/>
      <c r="O32" s="208">
        <f t="shared" si="1"/>
        <v>0.6</v>
      </c>
      <c r="P32" s="404">
        <f t="shared" si="2"/>
        <v>0</v>
      </c>
      <c r="Q32" s="163">
        <f t="shared" si="0"/>
        <v>0</v>
      </c>
      <c r="R32" s="74"/>
      <c r="S32" s="56"/>
    </row>
    <row r="33" spans="1:19" x14ac:dyDescent="0.3">
      <c r="A33" s="50"/>
      <c r="B33" s="33"/>
      <c r="C33" s="34" t="str">
        <f>'1C Time sheet'!$B$40</f>
        <v>YYYY Bbbb</v>
      </c>
      <c r="D33" s="34"/>
      <c r="E33" s="268">
        <f>'1C Time sheet'!E$15</f>
        <v>44256</v>
      </c>
      <c r="F33" s="92"/>
      <c r="G33" s="74"/>
      <c r="H33" s="35"/>
      <c r="I33" s="43"/>
      <c r="J33" s="397">
        <f>'1C Time sheet'!E$57</f>
        <v>0</v>
      </c>
      <c r="K33" s="207"/>
      <c r="L33" s="207"/>
      <c r="M33" s="207"/>
      <c r="N33" s="207"/>
      <c r="O33" s="208">
        <f t="shared" ref="O33:O43" si="3">J33+K33+L33+M33+N33</f>
        <v>0</v>
      </c>
      <c r="P33" s="404">
        <f t="shared" ref="P33:P43" si="4">(F33*I33-G33)*J33</f>
        <v>0</v>
      </c>
      <c r="Q33" s="163">
        <f t="shared" ref="Q33:Q43" si="5">P33-R33</f>
        <v>0</v>
      </c>
      <c r="R33" s="74"/>
      <c r="S33" s="56"/>
    </row>
    <row r="34" spans="1:19" x14ac:dyDescent="0.3">
      <c r="A34" s="50"/>
      <c r="B34" s="33"/>
      <c r="C34" s="34" t="str">
        <f>'1C Time sheet'!$B$40</f>
        <v>YYYY Bbbb</v>
      </c>
      <c r="D34" s="34"/>
      <c r="E34" s="268">
        <f>'1C Time sheet'!F$15</f>
        <v>44287</v>
      </c>
      <c r="F34" s="92"/>
      <c r="G34" s="74"/>
      <c r="H34" s="35"/>
      <c r="I34" s="43"/>
      <c r="J34" s="397">
        <f>'1C Time sheet'!F$57</f>
        <v>0</v>
      </c>
      <c r="K34" s="207"/>
      <c r="L34" s="207"/>
      <c r="M34" s="207"/>
      <c r="N34" s="207"/>
      <c r="O34" s="208">
        <f t="shared" si="3"/>
        <v>0</v>
      </c>
      <c r="P34" s="404">
        <f t="shared" si="4"/>
        <v>0</v>
      </c>
      <c r="Q34" s="163">
        <f t="shared" si="5"/>
        <v>0</v>
      </c>
      <c r="R34" s="74"/>
      <c r="S34" s="56"/>
    </row>
    <row r="35" spans="1:19" x14ac:dyDescent="0.3">
      <c r="A35" s="50"/>
      <c r="B35" s="33"/>
      <c r="C35" s="34" t="str">
        <f>'1C Time sheet'!$B$40</f>
        <v>YYYY Bbbb</v>
      </c>
      <c r="D35" s="34"/>
      <c r="E35" s="268">
        <f>'1C Time sheet'!G$15</f>
        <v>44317</v>
      </c>
      <c r="F35" s="92"/>
      <c r="G35" s="74"/>
      <c r="H35" s="35"/>
      <c r="I35" s="43"/>
      <c r="J35" s="397">
        <f>'1C Time sheet'!G$57</f>
        <v>0</v>
      </c>
      <c r="K35" s="207"/>
      <c r="L35" s="207"/>
      <c r="M35" s="207"/>
      <c r="N35" s="207"/>
      <c r="O35" s="208">
        <f t="shared" si="3"/>
        <v>0</v>
      </c>
      <c r="P35" s="404">
        <f t="shared" si="4"/>
        <v>0</v>
      </c>
      <c r="Q35" s="163">
        <f t="shared" si="5"/>
        <v>0</v>
      </c>
      <c r="R35" s="74"/>
      <c r="S35" s="56"/>
    </row>
    <row r="36" spans="1:19" x14ac:dyDescent="0.3">
      <c r="A36" s="50"/>
      <c r="B36" s="33"/>
      <c r="C36" s="34" t="str">
        <f>'1C Time sheet'!$B$40</f>
        <v>YYYY Bbbb</v>
      </c>
      <c r="D36" s="34"/>
      <c r="E36" s="268">
        <f>'1C Time sheet'!H$15</f>
        <v>44348</v>
      </c>
      <c r="F36" s="92"/>
      <c r="G36" s="74"/>
      <c r="H36" s="35"/>
      <c r="I36" s="43"/>
      <c r="J36" s="397">
        <f>'1C Time sheet'!H$57</f>
        <v>0</v>
      </c>
      <c r="K36" s="207"/>
      <c r="L36" s="207"/>
      <c r="M36" s="207"/>
      <c r="N36" s="207"/>
      <c r="O36" s="208">
        <f t="shared" si="3"/>
        <v>0</v>
      </c>
      <c r="P36" s="404">
        <f t="shared" si="4"/>
        <v>0</v>
      </c>
      <c r="Q36" s="163">
        <f t="shared" si="5"/>
        <v>0</v>
      </c>
      <c r="R36" s="74"/>
      <c r="S36" s="56"/>
    </row>
    <row r="37" spans="1:19" x14ac:dyDescent="0.3">
      <c r="A37" s="50"/>
      <c r="B37" s="33"/>
      <c r="C37" s="34" t="str">
        <f>'1C Time sheet'!$B$40</f>
        <v>YYYY Bbbb</v>
      </c>
      <c r="D37" s="34"/>
      <c r="E37" s="268">
        <f>'1C Time sheet'!I$15</f>
        <v>44378</v>
      </c>
      <c r="F37" s="92"/>
      <c r="G37" s="74"/>
      <c r="H37" s="35"/>
      <c r="I37" s="43"/>
      <c r="J37" s="397">
        <f>'1C Time sheet'!I$57</f>
        <v>0</v>
      </c>
      <c r="K37" s="207"/>
      <c r="L37" s="207"/>
      <c r="M37" s="207"/>
      <c r="N37" s="207"/>
      <c r="O37" s="208">
        <f t="shared" si="3"/>
        <v>0</v>
      </c>
      <c r="P37" s="404">
        <f t="shared" si="4"/>
        <v>0</v>
      </c>
      <c r="Q37" s="163">
        <f t="shared" si="5"/>
        <v>0</v>
      </c>
      <c r="R37" s="74"/>
      <c r="S37" s="56"/>
    </row>
    <row r="38" spans="1:19" x14ac:dyDescent="0.3">
      <c r="A38" s="50"/>
      <c r="B38" s="33"/>
      <c r="C38" s="34" t="str">
        <f>'1C Time sheet'!$B$40</f>
        <v>YYYY Bbbb</v>
      </c>
      <c r="D38" s="34"/>
      <c r="E38" s="268">
        <f>'1C Time sheet'!J$15</f>
        <v>44409</v>
      </c>
      <c r="F38" s="92"/>
      <c r="G38" s="74"/>
      <c r="H38" s="35"/>
      <c r="I38" s="43"/>
      <c r="J38" s="397">
        <f>'1C Time sheet'!J$57</f>
        <v>0</v>
      </c>
      <c r="K38" s="207"/>
      <c r="L38" s="207"/>
      <c r="M38" s="207"/>
      <c r="N38" s="207"/>
      <c r="O38" s="208">
        <f t="shared" si="3"/>
        <v>0</v>
      </c>
      <c r="P38" s="404">
        <f t="shared" si="4"/>
        <v>0</v>
      </c>
      <c r="Q38" s="163">
        <f t="shared" si="5"/>
        <v>0</v>
      </c>
      <c r="R38" s="74"/>
      <c r="S38" s="56"/>
    </row>
    <row r="39" spans="1:19" x14ac:dyDescent="0.3">
      <c r="A39" s="50"/>
      <c r="B39" s="33"/>
      <c r="C39" s="34" t="str">
        <f>'1C Time sheet'!$B$40</f>
        <v>YYYY Bbbb</v>
      </c>
      <c r="D39" s="34"/>
      <c r="E39" s="268">
        <f>'1C Time sheet'!K$15</f>
        <v>44440</v>
      </c>
      <c r="F39" s="92"/>
      <c r="G39" s="74"/>
      <c r="H39" s="35"/>
      <c r="I39" s="43"/>
      <c r="J39" s="397">
        <f>'1C Time sheet'!K$57</f>
        <v>0</v>
      </c>
      <c r="K39" s="207"/>
      <c r="L39" s="207"/>
      <c r="M39" s="207"/>
      <c r="N39" s="207"/>
      <c r="O39" s="208">
        <f t="shared" si="3"/>
        <v>0</v>
      </c>
      <c r="P39" s="404">
        <f t="shared" si="4"/>
        <v>0</v>
      </c>
      <c r="Q39" s="163">
        <f t="shared" si="5"/>
        <v>0</v>
      </c>
      <c r="R39" s="74"/>
      <c r="S39" s="56"/>
    </row>
    <row r="40" spans="1:19" x14ac:dyDescent="0.3">
      <c r="A40" s="50"/>
      <c r="B40" s="33"/>
      <c r="C40" s="34" t="str">
        <f>'1C Time sheet'!$B$40</f>
        <v>YYYY Bbbb</v>
      </c>
      <c r="D40" s="34"/>
      <c r="E40" s="268">
        <f>'1C Time sheet'!L$15</f>
        <v>44470</v>
      </c>
      <c r="F40" s="92"/>
      <c r="G40" s="74"/>
      <c r="H40" s="35"/>
      <c r="I40" s="43"/>
      <c r="J40" s="397">
        <f>'1C Time sheet'!L$57</f>
        <v>0</v>
      </c>
      <c r="K40" s="207"/>
      <c r="L40" s="207"/>
      <c r="M40" s="207"/>
      <c r="N40" s="207"/>
      <c r="O40" s="208">
        <f t="shared" si="3"/>
        <v>0</v>
      </c>
      <c r="P40" s="404">
        <f t="shared" si="4"/>
        <v>0</v>
      </c>
      <c r="Q40" s="163">
        <f t="shared" si="5"/>
        <v>0</v>
      </c>
      <c r="R40" s="74"/>
      <c r="S40" s="56"/>
    </row>
    <row r="41" spans="1:19" x14ac:dyDescent="0.3">
      <c r="A41" s="50"/>
      <c r="B41" s="33"/>
      <c r="C41" s="34" t="str">
        <f>'1C Time sheet'!$B$40</f>
        <v>YYYY Bbbb</v>
      </c>
      <c r="D41" s="34"/>
      <c r="E41" s="268">
        <f>'1C Time sheet'!M$15</f>
        <v>44501</v>
      </c>
      <c r="F41" s="92"/>
      <c r="G41" s="74"/>
      <c r="H41" s="35"/>
      <c r="I41" s="43"/>
      <c r="J41" s="397">
        <f>'1C Time sheet'!M$57</f>
        <v>0</v>
      </c>
      <c r="K41" s="207"/>
      <c r="L41" s="207"/>
      <c r="M41" s="207"/>
      <c r="N41" s="207"/>
      <c r="O41" s="208">
        <f t="shared" si="3"/>
        <v>0</v>
      </c>
      <c r="P41" s="404">
        <f t="shared" si="4"/>
        <v>0</v>
      </c>
      <c r="Q41" s="163">
        <f t="shared" si="5"/>
        <v>0</v>
      </c>
      <c r="R41" s="74"/>
      <c r="S41" s="56"/>
    </row>
    <row r="42" spans="1:19" x14ac:dyDescent="0.3">
      <c r="A42" s="50"/>
      <c r="B42" s="33"/>
      <c r="C42" s="34" t="str">
        <f>'1C Time sheet'!$B$40</f>
        <v>YYYY Bbbb</v>
      </c>
      <c r="D42" s="34"/>
      <c r="E42" s="268">
        <f>'1C Time sheet'!N$15</f>
        <v>44531</v>
      </c>
      <c r="F42" s="92"/>
      <c r="G42" s="74"/>
      <c r="H42" s="35"/>
      <c r="I42" s="43"/>
      <c r="J42" s="397">
        <f>'1C Time sheet'!N$57</f>
        <v>0</v>
      </c>
      <c r="K42" s="207"/>
      <c r="L42" s="207"/>
      <c r="M42" s="207"/>
      <c r="N42" s="207"/>
      <c r="O42" s="208">
        <f t="shared" si="3"/>
        <v>0</v>
      </c>
      <c r="P42" s="404">
        <f t="shared" si="4"/>
        <v>0</v>
      </c>
      <c r="Q42" s="163">
        <f t="shared" si="5"/>
        <v>0</v>
      </c>
      <c r="R42" s="74"/>
      <c r="S42" s="56"/>
    </row>
    <row r="43" spans="1:19" x14ac:dyDescent="0.3">
      <c r="A43" s="50"/>
      <c r="B43" s="33"/>
      <c r="C43" s="34" t="str">
        <f>'1C Time sheet'!$B$72</f>
        <v>ZZZZ Cccc</v>
      </c>
      <c r="D43" s="34"/>
      <c r="E43" s="268">
        <f>'1C Time sheet'!C$15</f>
        <v>44197</v>
      </c>
      <c r="F43" s="92"/>
      <c r="G43" s="74"/>
      <c r="H43" s="35"/>
      <c r="I43" s="43"/>
      <c r="J43" s="397">
        <f>'1C Time sheet'!C$89</f>
        <v>0.30000000000000004</v>
      </c>
      <c r="K43" s="207"/>
      <c r="L43" s="207"/>
      <c r="M43" s="207"/>
      <c r="N43" s="207"/>
      <c r="O43" s="208">
        <f t="shared" si="3"/>
        <v>0.30000000000000004</v>
      </c>
      <c r="P43" s="404">
        <f t="shared" si="4"/>
        <v>0</v>
      </c>
      <c r="Q43" s="163">
        <f t="shared" si="5"/>
        <v>0</v>
      </c>
      <c r="R43" s="74"/>
      <c r="S43" s="56"/>
    </row>
    <row r="44" spans="1:19" x14ac:dyDescent="0.3">
      <c r="A44" s="50"/>
      <c r="B44" s="33"/>
      <c r="C44" s="34" t="str">
        <f>'1C Time sheet'!$B$72</f>
        <v>ZZZZ Cccc</v>
      </c>
      <c r="D44" s="34"/>
      <c r="E44" s="268">
        <f>'1C Time sheet'!D$15</f>
        <v>44228</v>
      </c>
      <c r="F44" s="92"/>
      <c r="G44" s="74"/>
      <c r="H44" s="35"/>
      <c r="I44" s="43"/>
      <c r="J44" s="397">
        <f>'1C Time sheet'!D$89</f>
        <v>0.25</v>
      </c>
      <c r="K44" s="207"/>
      <c r="L44" s="207"/>
      <c r="M44" s="207"/>
      <c r="N44" s="207"/>
      <c r="O44" s="208">
        <f t="shared" si="1"/>
        <v>0.25</v>
      </c>
      <c r="P44" s="404">
        <f t="shared" si="2"/>
        <v>0</v>
      </c>
      <c r="Q44" s="163">
        <f t="shared" si="0"/>
        <v>0</v>
      </c>
      <c r="R44" s="74"/>
      <c r="S44" s="56"/>
    </row>
    <row r="45" spans="1:19" x14ac:dyDescent="0.3">
      <c r="A45" s="50"/>
      <c r="B45" s="33"/>
      <c r="C45" s="34" t="str">
        <f>'1C Time sheet'!$B$72</f>
        <v>ZZZZ Cccc</v>
      </c>
      <c r="D45" s="34"/>
      <c r="E45" s="268">
        <f>'1C Time sheet'!E$15</f>
        <v>44256</v>
      </c>
      <c r="F45" s="92"/>
      <c r="G45" s="74"/>
      <c r="H45" s="35"/>
      <c r="I45" s="43"/>
      <c r="J45" s="397">
        <f>'1C Time sheet'!E$89</f>
        <v>0</v>
      </c>
      <c r="K45" s="207"/>
      <c r="L45" s="207"/>
      <c r="M45" s="207"/>
      <c r="N45" s="207"/>
      <c r="O45" s="208">
        <f t="shared" si="1"/>
        <v>0</v>
      </c>
      <c r="P45" s="404">
        <f t="shared" si="2"/>
        <v>0</v>
      </c>
      <c r="Q45" s="163">
        <f t="shared" si="0"/>
        <v>0</v>
      </c>
      <c r="R45" s="74"/>
      <c r="S45" s="56"/>
    </row>
    <row r="46" spans="1:19" x14ac:dyDescent="0.3">
      <c r="A46" s="50"/>
      <c r="B46" s="33"/>
      <c r="C46" s="34" t="str">
        <f>'1C Time sheet'!$B$72</f>
        <v>ZZZZ Cccc</v>
      </c>
      <c r="D46" s="34"/>
      <c r="E46" s="268">
        <f>'1C Time sheet'!F$15</f>
        <v>44287</v>
      </c>
      <c r="F46" s="92"/>
      <c r="G46" s="74"/>
      <c r="H46" s="35"/>
      <c r="I46" s="43"/>
      <c r="J46" s="397">
        <f>'1C Time sheet'!F$89</f>
        <v>0</v>
      </c>
      <c r="K46" s="207"/>
      <c r="L46" s="207"/>
      <c r="M46" s="207"/>
      <c r="N46" s="207"/>
      <c r="O46" s="208">
        <f t="shared" si="1"/>
        <v>0</v>
      </c>
      <c r="P46" s="404">
        <f t="shared" si="2"/>
        <v>0</v>
      </c>
      <c r="Q46" s="163">
        <f t="shared" si="0"/>
        <v>0</v>
      </c>
      <c r="R46" s="74"/>
      <c r="S46" s="56"/>
    </row>
    <row r="47" spans="1:19" x14ac:dyDescent="0.3">
      <c r="A47" s="50"/>
      <c r="B47" s="33"/>
      <c r="C47" s="34" t="str">
        <f>'1C Time sheet'!$B$72</f>
        <v>ZZZZ Cccc</v>
      </c>
      <c r="D47" s="34"/>
      <c r="E47" s="268">
        <f>'1C Time sheet'!G$15</f>
        <v>44317</v>
      </c>
      <c r="F47" s="92"/>
      <c r="G47" s="74"/>
      <c r="H47" s="35"/>
      <c r="I47" s="43"/>
      <c r="J47" s="397">
        <f>'1C Time sheet'!G$89</f>
        <v>0</v>
      </c>
      <c r="K47" s="207"/>
      <c r="L47" s="207"/>
      <c r="M47" s="207"/>
      <c r="N47" s="207"/>
      <c r="O47" s="208">
        <f t="shared" si="1"/>
        <v>0</v>
      </c>
      <c r="P47" s="404">
        <f t="shared" si="2"/>
        <v>0</v>
      </c>
      <c r="Q47" s="163">
        <f t="shared" si="0"/>
        <v>0</v>
      </c>
      <c r="R47" s="74"/>
      <c r="S47" s="56"/>
    </row>
    <row r="48" spans="1:19" x14ac:dyDescent="0.3">
      <c r="A48" s="50"/>
      <c r="B48" s="33"/>
      <c r="C48" s="34" t="str">
        <f>'1C Time sheet'!$B$72</f>
        <v>ZZZZ Cccc</v>
      </c>
      <c r="D48" s="34"/>
      <c r="E48" s="268">
        <f>'1C Time sheet'!H$15</f>
        <v>44348</v>
      </c>
      <c r="F48" s="92"/>
      <c r="G48" s="74"/>
      <c r="H48" s="35"/>
      <c r="I48" s="43"/>
      <c r="J48" s="397">
        <f>'1C Time sheet'!H$89</f>
        <v>0</v>
      </c>
      <c r="K48" s="207"/>
      <c r="L48" s="207"/>
      <c r="M48" s="207"/>
      <c r="N48" s="207"/>
      <c r="O48" s="208">
        <f t="shared" si="1"/>
        <v>0</v>
      </c>
      <c r="P48" s="404">
        <f t="shared" si="2"/>
        <v>0</v>
      </c>
      <c r="Q48" s="163">
        <f t="shared" si="0"/>
        <v>0</v>
      </c>
      <c r="R48" s="74"/>
      <c r="S48" s="56"/>
    </row>
    <row r="49" spans="1:19" x14ac:dyDescent="0.3">
      <c r="A49" s="50"/>
      <c r="B49" s="33"/>
      <c r="C49" s="34" t="str">
        <f>'1C Time sheet'!$B$72</f>
        <v>ZZZZ Cccc</v>
      </c>
      <c r="D49" s="34"/>
      <c r="E49" s="268">
        <f>'1C Time sheet'!I$15</f>
        <v>44378</v>
      </c>
      <c r="F49" s="92"/>
      <c r="G49" s="74"/>
      <c r="H49" s="35"/>
      <c r="I49" s="43"/>
      <c r="J49" s="397">
        <f>'1C Time sheet'!I$89</f>
        <v>0</v>
      </c>
      <c r="K49" s="207"/>
      <c r="L49" s="207"/>
      <c r="M49" s="207"/>
      <c r="N49" s="207"/>
      <c r="O49" s="208">
        <f t="shared" si="1"/>
        <v>0</v>
      </c>
      <c r="P49" s="404">
        <f t="shared" si="2"/>
        <v>0</v>
      </c>
      <c r="Q49" s="163">
        <f t="shared" si="0"/>
        <v>0</v>
      </c>
      <c r="R49" s="74"/>
      <c r="S49" s="56"/>
    </row>
    <row r="50" spans="1:19" x14ac:dyDescent="0.3">
      <c r="A50" s="50"/>
      <c r="B50" s="33"/>
      <c r="C50" s="34" t="str">
        <f>'1C Time sheet'!$B$72</f>
        <v>ZZZZ Cccc</v>
      </c>
      <c r="D50" s="34"/>
      <c r="E50" s="268">
        <f>'1C Time sheet'!J$15</f>
        <v>44409</v>
      </c>
      <c r="F50" s="92"/>
      <c r="G50" s="74"/>
      <c r="H50" s="35"/>
      <c r="I50" s="43"/>
      <c r="J50" s="397">
        <f>'1C Time sheet'!J$89</f>
        <v>0</v>
      </c>
      <c r="K50" s="207"/>
      <c r="L50" s="207"/>
      <c r="M50" s="207"/>
      <c r="N50" s="207"/>
      <c r="O50" s="208">
        <f t="shared" si="1"/>
        <v>0</v>
      </c>
      <c r="P50" s="404">
        <f t="shared" si="2"/>
        <v>0</v>
      </c>
      <c r="Q50" s="163">
        <f t="shared" si="0"/>
        <v>0</v>
      </c>
      <c r="R50" s="74"/>
      <c r="S50" s="56"/>
    </row>
    <row r="51" spans="1:19" x14ac:dyDescent="0.3">
      <c r="A51" s="50"/>
      <c r="B51" s="33"/>
      <c r="C51" s="34" t="str">
        <f>'1C Time sheet'!$B$72</f>
        <v>ZZZZ Cccc</v>
      </c>
      <c r="D51" s="34"/>
      <c r="E51" s="268">
        <f>'1C Time sheet'!K$15</f>
        <v>44440</v>
      </c>
      <c r="F51" s="92"/>
      <c r="G51" s="74"/>
      <c r="H51" s="35"/>
      <c r="I51" s="43"/>
      <c r="J51" s="397">
        <f>'1C Time sheet'!K$89</f>
        <v>0</v>
      </c>
      <c r="K51" s="207"/>
      <c r="L51" s="207"/>
      <c r="M51" s="207"/>
      <c r="N51" s="207"/>
      <c r="O51" s="208">
        <f t="shared" si="1"/>
        <v>0</v>
      </c>
      <c r="P51" s="404">
        <f t="shared" si="2"/>
        <v>0</v>
      </c>
      <c r="Q51" s="163">
        <f t="shared" si="0"/>
        <v>0</v>
      </c>
      <c r="R51" s="74"/>
      <c r="S51" s="56"/>
    </row>
    <row r="52" spans="1:19" x14ac:dyDescent="0.3">
      <c r="A52" s="50"/>
      <c r="B52" s="33"/>
      <c r="C52" s="34" t="str">
        <f>'1C Time sheet'!$B$72</f>
        <v>ZZZZ Cccc</v>
      </c>
      <c r="D52" s="34"/>
      <c r="E52" s="268">
        <f>'1C Time sheet'!L$15</f>
        <v>44470</v>
      </c>
      <c r="F52" s="92"/>
      <c r="G52" s="74"/>
      <c r="H52" s="35"/>
      <c r="I52" s="43"/>
      <c r="J52" s="397">
        <f>'1C Time sheet'!L$89</f>
        <v>0</v>
      </c>
      <c r="K52" s="207"/>
      <c r="L52" s="207"/>
      <c r="M52" s="207"/>
      <c r="N52" s="207"/>
      <c r="O52" s="208">
        <f t="shared" si="1"/>
        <v>0</v>
      </c>
      <c r="P52" s="404">
        <f t="shared" si="2"/>
        <v>0</v>
      </c>
      <c r="Q52" s="163">
        <f t="shared" si="0"/>
        <v>0</v>
      </c>
      <c r="R52" s="74"/>
      <c r="S52" s="56"/>
    </row>
    <row r="53" spans="1:19" x14ac:dyDescent="0.3">
      <c r="A53" s="50"/>
      <c r="B53" s="33"/>
      <c r="C53" s="34" t="str">
        <f>'1C Time sheet'!$B$72</f>
        <v>ZZZZ Cccc</v>
      </c>
      <c r="D53" s="34"/>
      <c r="E53" s="268">
        <f>'1C Time sheet'!M$15</f>
        <v>44501</v>
      </c>
      <c r="F53" s="92"/>
      <c r="G53" s="74"/>
      <c r="H53" s="35"/>
      <c r="I53" s="43"/>
      <c r="J53" s="397">
        <f>'1C Time sheet'!M$89</f>
        <v>0</v>
      </c>
      <c r="K53" s="207"/>
      <c r="L53" s="207"/>
      <c r="M53" s="207"/>
      <c r="N53" s="207"/>
      <c r="O53" s="208">
        <f t="shared" si="1"/>
        <v>0</v>
      </c>
      <c r="P53" s="404">
        <f t="shared" si="2"/>
        <v>0</v>
      </c>
      <c r="Q53" s="163">
        <f t="shared" si="0"/>
        <v>0</v>
      </c>
      <c r="R53" s="74"/>
      <c r="S53" s="56"/>
    </row>
    <row r="54" spans="1:19" x14ac:dyDescent="0.3">
      <c r="A54" s="50"/>
      <c r="B54" s="33"/>
      <c r="C54" s="34" t="str">
        <f>'1C Time sheet'!$B$72</f>
        <v>ZZZZ Cccc</v>
      </c>
      <c r="D54" s="34"/>
      <c r="E54" s="268">
        <f>'1C Time sheet'!N$15</f>
        <v>44531</v>
      </c>
      <c r="F54" s="92"/>
      <c r="G54" s="74"/>
      <c r="H54" s="35"/>
      <c r="I54" s="43"/>
      <c r="J54" s="397">
        <f>'1C Time sheet'!N$89</f>
        <v>0</v>
      </c>
      <c r="K54" s="207"/>
      <c r="L54" s="207"/>
      <c r="M54" s="207"/>
      <c r="N54" s="207"/>
      <c r="O54" s="208">
        <f t="shared" si="1"/>
        <v>0</v>
      </c>
      <c r="P54" s="404">
        <f t="shared" si="2"/>
        <v>0</v>
      </c>
      <c r="Q54" s="163">
        <f t="shared" si="0"/>
        <v>0</v>
      </c>
      <c r="R54" s="74"/>
      <c r="S54" s="56"/>
    </row>
    <row r="55" spans="1:19" ht="14.4" thickBot="1" x14ac:dyDescent="0.35">
      <c r="A55" s="51"/>
      <c r="B55" s="36"/>
      <c r="C55" s="37"/>
      <c r="D55" s="37"/>
      <c r="E55" s="269"/>
      <c r="F55" s="93"/>
      <c r="G55" s="75"/>
      <c r="H55" s="38"/>
      <c r="I55" s="44"/>
      <c r="J55" s="398"/>
      <c r="K55" s="209"/>
      <c r="L55" s="209"/>
      <c r="M55" s="209"/>
      <c r="N55" s="209"/>
      <c r="O55" s="210">
        <f t="shared" si="1"/>
        <v>0</v>
      </c>
      <c r="P55" s="405">
        <f t="shared" si="2"/>
        <v>0</v>
      </c>
      <c r="Q55" s="164">
        <f t="shared" si="0"/>
        <v>0</v>
      </c>
      <c r="R55" s="75"/>
      <c r="S55" s="57"/>
    </row>
    <row r="56" spans="1:19" ht="14.4" thickBot="1" x14ac:dyDescent="0.35">
      <c r="P56" s="78">
        <f>SUM(P19:P55)</f>
        <v>0</v>
      </c>
      <c r="Q56" s="81">
        <f>SUM(Q19:Q55)</f>
        <v>0</v>
      </c>
    </row>
    <row r="57" spans="1:19" ht="15.6" x14ac:dyDescent="0.3">
      <c r="A57" s="47" t="s">
        <v>106</v>
      </c>
      <c r="B57" s="14"/>
      <c r="C57" s="13"/>
      <c r="D57" s="13"/>
      <c r="E57" s="25"/>
      <c r="F57" s="15"/>
      <c r="G57" s="15"/>
      <c r="H57" s="25"/>
      <c r="I57" s="17"/>
      <c r="J57" s="21"/>
      <c r="K57" s="21"/>
      <c r="L57" s="21"/>
      <c r="M57" s="21"/>
      <c r="N57" s="21"/>
      <c r="O57" s="21"/>
      <c r="P57" s="71"/>
      <c r="Q57" s="71"/>
      <c r="R57" s="71"/>
      <c r="S57" s="13"/>
    </row>
    <row r="58" spans="1:19" ht="14.4" thickBot="1" x14ac:dyDescent="0.35">
      <c r="A58" s="48"/>
      <c r="B58" s="7"/>
      <c r="C58" s="6"/>
      <c r="D58" s="6"/>
      <c r="E58" s="2"/>
      <c r="F58" s="8"/>
      <c r="G58" s="8"/>
      <c r="H58" s="2"/>
      <c r="I58" s="18"/>
      <c r="J58" s="22"/>
      <c r="K58" s="22"/>
      <c r="L58" s="22"/>
      <c r="M58" s="22"/>
      <c r="N58" s="22"/>
      <c r="O58" s="22"/>
      <c r="P58" s="72"/>
      <c r="Q58" s="72"/>
      <c r="R58" s="72"/>
      <c r="S58" s="6"/>
    </row>
    <row r="59" spans="1:19" ht="27.6" x14ac:dyDescent="0.3">
      <c r="A59" s="301" t="s">
        <v>5</v>
      </c>
      <c r="B59" s="303" t="s">
        <v>81</v>
      </c>
      <c r="C59" s="305" t="s">
        <v>94</v>
      </c>
      <c r="D59" s="344" t="s">
        <v>13</v>
      </c>
      <c r="E59" s="329"/>
      <c r="F59" s="329"/>
      <c r="G59" s="330"/>
      <c r="H59" s="297" t="s">
        <v>14</v>
      </c>
      <c r="I59" s="298"/>
      <c r="J59" s="213" t="s">
        <v>52</v>
      </c>
      <c r="K59" s="213" t="s">
        <v>52</v>
      </c>
      <c r="L59" s="213" t="s">
        <v>52</v>
      </c>
      <c r="M59" s="213" t="s">
        <v>52</v>
      </c>
      <c r="N59" s="213" t="s">
        <v>52</v>
      </c>
      <c r="O59" s="213" t="s">
        <v>52</v>
      </c>
      <c r="P59" s="295" t="s">
        <v>78</v>
      </c>
      <c r="Q59" s="281" t="s">
        <v>10</v>
      </c>
      <c r="R59" s="282"/>
      <c r="S59" s="283"/>
    </row>
    <row r="60" spans="1:19" ht="30.75" customHeight="1" thickBot="1" x14ac:dyDescent="0.35">
      <c r="A60" s="302"/>
      <c r="B60" s="304"/>
      <c r="C60" s="306"/>
      <c r="D60" s="331"/>
      <c r="E60" s="332"/>
      <c r="F60" s="332"/>
      <c r="G60" s="333"/>
      <c r="H60" s="214" t="s">
        <v>111</v>
      </c>
      <c r="I60" s="215" t="s">
        <v>112</v>
      </c>
      <c r="J60" s="216" t="s">
        <v>77</v>
      </c>
      <c r="K60" s="216" t="s">
        <v>56</v>
      </c>
      <c r="L60" s="216" t="s">
        <v>57</v>
      </c>
      <c r="M60" s="216" t="s">
        <v>58</v>
      </c>
      <c r="N60" s="216" t="s">
        <v>60</v>
      </c>
      <c r="O60" s="216" t="s">
        <v>53</v>
      </c>
      <c r="P60" s="296"/>
      <c r="Q60" s="165" t="s">
        <v>12</v>
      </c>
      <c r="R60" s="222" t="s">
        <v>11</v>
      </c>
      <c r="S60" s="223" t="s">
        <v>8</v>
      </c>
    </row>
    <row r="61" spans="1:19" ht="15" customHeight="1" x14ac:dyDescent="0.3">
      <c r="A61" s="49"/>
      <c r="B61" s="30"/>
      <c r="C61" s="39"/>
      <c r="D61" s="323"/>
      <c r="E61" s="324"/>
      <c r="F61" s="324"/>
      <c r="G61" s="325"/>
      <c r="H61" s="90">
        <v>500</v>
      </c>
      <c r="I61" s="73"/>
      <c r="J61" s="396">
        <v>0.3</v>
      </c>
      <c r="K61" s="205">
        <v>0.2</v>
      </c>
      <c r="L61" s="205">
        <v>0.5</v>
      </c>
      <c r="M61" s="205">
        <v>0</v>
      </c>
      <c r="N61" s="205">
        <v>0</v>
      </c>
      <c r="O61" s="206">
        <f>J61+K61+L61+M61+N61</f>
        <v>1</v>
      </c>
      <c r="P61" s="403">
        <f>H61*J61</f>
        <v>150</v>
      </c>
      <c r="Q61" s="163">
        <f t="shared" ref="Q61:Q70" si="6">P61-R61</f>
        <v>150</v>
      </c>
      <c r="R61" s="74"/>
      <c r="S61" s="56"/>
    </row>
    <row r="62" spans="1:19" ht="15" customHeight="1" x14ac:dyDescent="0.3">
      <c r="A62" s="53"/>
      <c r="B62" s="45"/>
      <c r="C62" s="46"/>
      <c r="D62" s="317"/>
      <c r="E62" s="318"/>
      <c r="F62" s="318"/>
      <c r="G62" s="319"/>
      <c r="H62" s="91"/>
      <c r="I62" s="77"/>
      <c r="J62" s="406"/>
      <c r="K62" s="212"/>
      <c r="L62" s="212"/>
      <c r="M62" s="212"/>
      <c r="N62" s="212"/>
      <c r="O62" s="211">
        <f t="shared" ref="O62:O70" si="7">J62+K62+L62+M62+N62</f>
        <v>0</v>
      </c>
      <c r="P62" s="407">
        <f t="shared" ref="P62:P70" si="8">H62*J62</f>
        <v>0</v>
      </c>
      <c r="Q62" s="163">
        <f t="shared" si="6"/>
        <v>0</v>
      </c>
      <c r="R62" s="74"/>
      <c r="S62" s="56"/>
    </row>
    <row r="63" spans="1:19" ht="15" customHeight="1" x14ac:dyDescent="0.3">
      <c r="A63" s="53"/>
      <c r="B63" s="45"/>
      <c r="C63" s="46"/>
      <c r="D63" s="317"/>
      <c r="E63" s="318"/>
      <c r="F63" s="318"/>
      <c r="G63" s="319"/>
      <c r="H63" s="91"/>
      <c r="I63" s="77"/>
      <c r="J63" s="406"/>
      <c r="K63" s="212"/>
      <c r="L63" s="212"/>
      <c r="M63" s="212"/>
      <c r="N63" s="212"/>
      <c r="O63" s="211">
        <f t="shared" si="7"/>
        <v>0</v>
      </c>
      <c r="P63" s="407">
        <f t="shared" si="8"/>
        <v>0</v>
      </c>
      <c r="Q63" s="163">
        <f t="shared" si="6"/>
        <v>0</v>
      </c>
      <c r="R63" s="74"/>
      <c r="S63" s="56"/>
    </row>
    <row r="64" spans="1:19" ht="15" customHeight="1" x14ac:dyDescent="0.3">
      <c r="A64" s="53"/>
      <c r="B64" s="45"/>
      <c r="C64" s="46"/>
      <c r="D64" s="317"/>
      <c r="E64" s="318"/>
      <c r="F64" s="318"/>
      <c r="G64" s="319"/>
      <c r="H64" s="91"/>
      <c r="I64" s="77"/>
      <c r="J64" s="406"/>
      <c r="K64" s="212"/>
      <c r="L64" s="212"/>
      <c r="M64" s="212"/>
      <c r="N64" s="212"/>
      <c r="O64" s="211">
        <f t="shared" si="7"/>
        <v>0</v>
      </c>
      <c r="P64" s="407">
        <f t="shared" si="8"/>
        <v>0</v>
      </c>
      <c r="Q64" s="163">
        <f t="shared" si="6"/>
        <v>0</v>
      </c>
      <c r="R64" s="74"/>
      <c r="S64" s="56"/>
    </row>
    <row r="65" spans="1:19" ht="15" customHeight="1" x14ac:dyDescent="0.3">
      <c r="A65" s="53"/>
      <c r="B65" s="45"/>
      <c r="C65" s="46"/>
      <c r="D65" s="317"/>
      <c r="E65" s="318"/>
      <c r="F65" s="318"/>
      <c r="G65" s="319"/>
      <c r="H65" s="91"/>
      <c r="I65" s="77"/>
      <c r="J65" s="406"/>
      <c r="K65" s="212"/>
      <c r="L65" s="212"/>
      <c r="M65" s="212"/>
      <c r="N65" s="212"/>
      <c r="O65" s="211">
        <f t="shared" si="7"/>
        <v>0</v>
      </c>
      <c r="P65" s="407">
        <f t="shared" si="8"/>
        <v>0</v>
      </c>
      <c r="Q65" s="163">
        <f t="shared" si="6"/>
        <v>0</v>
      </c>
      <c r="R65" s="74"/>
      <c r="S65" s="56"/>
    </row>
    <row r="66" spans="1:19" ht="15" customHeight="1" x14ac:dyDescent="0.3">
      <c r="A66" s="53"/>
      <c r="B66" s="45"/>
      <c r="C66" s="46"/>
      <c r="D66" s="317"/>
      <c r="E66" s="318"/>
      <c r="F66" s="318"/>
      <c r="G66" s="319"/>
      <c r="H66" s="91"/>
      <c r="I66" s="77"/>
      <c r="J66" s="406"/>
      <c r="K66" s="212"/>
      <c r="L66" s="212"/>
      <c r="M66" s="212"/>
      <c r="N66" s="212"/>
      <c r="O66" s="211">
        <f t="shared" si="7"/>
        <v>0</v>
      </c>
      <c r="P66" s="407">
        <f t="shared" si="8"/>
        <v>0</v>
      </c>
      <c r="Q66" s="163">
        <f t="shared" si="6"/>
        <v>0</v>
      </c>
      <c r="R66" s="74"/>
      <c r="S66" s="56"/>
    </row>
    <row r="67" spans="1:19" ht="15" customHeight="1" x14ac:dyDescent="0.3">
      <c r="A67" s="53"/>
      <c r="B67" s="45"/>
      <c r="C67" s="46"/>
      <c r="D67" s="317"/>
      <c r="E67" s="318"/>
      <c r="F67" s="318"/>
      <c r="G67" s="319"/>
      <c r="H67" s="91"/>
      <c r="I67" s="77"/>
      <c r="J67" s="406"/>
      <c r="K67" s="212"/>
      <c r="L67" s="212"/>
      <c r="M67" s="212"/>
      <c r="N67" s="212"/>
      <c r="O67" s="211">
        <f t="shared" si="7"/>
        <v>0</v>
      </c>
      <c r="P67" s="407">
        <f t="shared" si="8"/>
        <v>0</v>
      </c>
      <c r="Q67" s="163">
        <f t="shared" si="6"/>
        <v>0</v>
      </c>
      <c r="R67" s="74"/>
      <c r="S67" s="56"/>
    </row>
    <row r="68" spans="1:19" ht="15" customHeight="1" x14ac:dyDescent="0.3">
      <c r="A68" s="53"/>
      <c r="B68" s="45"/>
      <c r="C68" s="46"/>
      <c r="D68" s="317"/>
      <c r="E68" s="318"/>
      <c r="F68" s="318"/>
      <c r="G68" s="319"/>
      <c r="H68" s="91"/>
      <c r="I68" s="77"/>
      <c r="J68" s="406"/>
      <c r="K68" s="212"/>
      <c r="L68" s="212"/>
      <c r="M68" s="212"/>
      <c r="N68" s="212"/>
      <c r="O68" s="211">
        <f t="shared" si="7"/>
        <v>0</v>
      </c>
      <c r="P68" s="407">
        <f t="shared" si="8"/>
        <v>0</v>
      </c>
      <c r="Q68" s="163">
        <f t="shared" si="6"/>
        <v>0</v>
      </c>
      <c r="R68" s="74"/>
      <c r="S68" s="56"/>
    </row>
    <row r="69" spans="1:19" ht="14.4" x14ac:dyDescent="0.3">
      <c r="A69" s="50"/>
      <c r="B69" s="33"/>
      <c r="C69" s="40"/>
      <c r="D69" s="317"/>
      <c r="E69" s="318"/>
      <c r="F69" s="318"/>
      <c r="G69" s="319"/>
      <c r="H69" s="92"/>
      <c r="I69" s="74"/>
      <c r="J69" s="397"/>
      <c r="K69" s="207"/>
      <c r="L69" s="207"/>
      <c r="M69" s="207"/>
      <c r="N69" s="207"/>
      <c r="O69" s="208">
        <f t="shared" si="7"/>
        <v>0</v>
      </c>
      <c r="P69" s="404">
        <f t="shared" si="8"/>
        <v>0</v>
      </c>
      <c r="Q69" s="163">
        <f t="shared" si="6"/>
        <v>0</v>
      </c>
      <c r="R69" s="74"/>
      <c r="S69" s="56"/>
    </row>
    <row r="70" spans="1:19" ht="15.75" customHeight="1" thickBot="1" x14ac:dyDescent="0.35">
      <c r="A70" s="51"/>
      <c r="B70" s="36"/>
      <c r="C70" s="41"/>
      <c r="D70" s="320"/>
      <c r="E70" s="321"/>
      <c r="F70" s="321"/>
      <c r="G70" s="322"/>
      <c r="H70" s="93"/>
      <c r="I70" s="75"/>
      <c r="J70" s="398"/>
      <c r="K70" s="209"/>
      <c r="L70" s="209"/>
      <c r="M70" s="209"/>
      <c r="N70" s="209"/>
      <c r="O70" s="210">
        <f t="shared" si="7"/>
        <v>0</v>
      </c>
      <c r="P70" s="405">
        <f t="shared" si="8"/>
        <v>0</v>
      </c>
      <c r="Q70" s="164">
        <f t="shared" si="6"/>
        <v>0</v>
      </c>
      <c r="R70" s="75"/>
      <c r="S70" s="57"/>
    </row>
    <row r="71" spans="1:19" ht="14.4" thickBot="1" x14ac:dyDescent="0.35">
      <c r="H71" s="82"/>
      <c r="I71" s="83"/>
      <c r="P71" s="78">
        <f>SUM(P61:P70)</f>
        <v>150</v>
      </c>
      <c r="Q71" s="81">
        <f>SUM(Q61:Q70)</f>
        <v>150</v>
      </c>
    </row>
    <row r="72" spans="1:19" x14ac:dyDescent="0.3">
      <c r="H72" s="82"/>
      <c r="I72" s="83"/>
    </row>
    <row r="73" spans="1:19" ht="15.6" x14ac:dyDescent="0.3">
      <c r="A73" s="47" t="s">
        <v>109</v>
      </c>
      <c r="B73" s="14"/>
      <c r="C73" s="13"/>
      <c r="D73" s="13"/>
      <c r="E73" s="25"/>
      <c r="F73" s="15"/>
      <c r="G73" s="15"/>
      <c r="H73" s="84"/>
      <c r="I73" s="85"/>
      <c r="J73" s="21"/>
      <c r="K73" s="21"/>
      <c r="L73" s="21"/>
      <c r="M73" s="21"/>
      <c r="N73" s="21"/>
      <c r="O73" s="21"/>
      <c r="P73" s="71"/>
      <c r="Q73" s="71"/>
      <c r="R73" s="71"/>
      <c r="S73" s="13"/>
    </row>
    <row r="74" spans="1:19" ht="14.4" thickBot="1" x14ac:dyDescent="0.35">
      <c r="A74" s="48"/>
      <c r="B74" s="7"/>
      <c r="C74" s="6"/>
      <c r="D74" s="6"/>
      <c r="E74" s="2"/>
      <c r="F74" s="8"/>
      <c r="G74" s="8"/>
      <c r="H74" s="86"/>
      <c r="I74" s="87"/>
      <c r="J74" s="22"/>
      <c r="K74" s="22"/>
      <c r="L74" s="22"/>
      <c r="M74" s="22"/>
      <c r="N74" s="22"/>
      <c r="O74" s="22"/>
      <c r="P74" s="72"/>
      <c r="Q74" s="72"/>
      <c r="R74" s="72"/>
      <c r="S74" s="6"/>
    </row>
    <row r="75" spans="1:19" ht="27.6" x14ac:dyDescent="0.3">
      <c r="A75" s="311" t="s">
        <v>5</v>
      </c>
      <c r="B75" s="313" t="s">
        <v>81</v>
      </c>
      <c r="C75" s="315" t="s">
        <v>2</v>
      </c>
      <c r="D75" s="328" t="s">
        <v>13</v>
      </c>
      <c r="E75" s="329"/>
      <c r="F75" s="329"/>
      <c r="G75" s="330"/>
      <c r="H75" s="326" t="s">
        <v>14</v>
      </c>
      <c r="I75" s="327"/>
      <c r="J75" s="160" t="s">
        <v>52</v>
      </c>
      <c r="K75" s="160" t="s">
        <v>52</v>
      </c>
      <c r="L75" s="160" t="s">
        <v>52</v>
      </c>
      <c r="M75" s="160" t="s">
        <v>52</v>
      </c>
      <c r="N75" s="160" t="s">
        <v>52</v>
      </c>
      <c r="O75" s="160" t="s">
        <v>52</v>
      </c>
      <c r="P75" s="299" t="s">
        <v>78</v>
      </c>
      <c r="Q75" s="281" t="s">
        <v>10</v>
      </c>
      <c r="R75" s="282"/>
      <c r="S75" s="283"/>
    </row>
    <row r="76" spans="1:19" ht="30.75" customHeight="1" thickBot="1" x14ac:dyDescent="0.35">
      <c r="A76" s="312"/>
      <c r="B76" s="314"/>
      <c r="C76" s="316"/>
      <c r="D76" s="331"/>
      <c r="E76" s="332"/>
      <c r="F76" s="332"/>
      <c r="G76" s="333"/>
      <c r="H76" s="88" t="s">
        <v>111</v>
      </c>
      <c r="I76" s="161" t="s">
        <v>112</v>
      </c>
      <c r="J76" s="166" t="s">
        <v>77</v>
      </c>
      <c r="K76" s="166" t="s">
        <v>56</v>
      </c>
      <c r="L76" s="166" t="s">
        <v>57</v>
      </c>
      <c r="M76" s="166" t="s">
        <v>58</v>
      </c>
      <c r="N76" s="166" t="s">
        <v>60</v>
      </c>
      <c r="O76" s="166" t="s">
        <v>53</v>
      </c>
      <c r="P76" s="300"/>
      <c r="Q76" s="165" t="s">
        <v>12</v>
      </c>
      <c r="R76" s="222" t="s">
        <v>11</v>
      </c>
      <c r="S76" s="223" t="s">
        <v>8</v>
      </c>
    </row>
    <row r="77" spans="1:19" ht="14.4" x14ac:dyDescent="0.3">
      <c r="A77" s="49"/>
      <c r="B77" s="30"/>
      <c r="C77" s="39"/>
      <c r="D77" s="323"/>
      <c r="E77" s="324"/>
      <c r="F77" s="324"/>
      <c r="G77" s="325"/>
      <c r="H77" s="90">
        <v>100</v>
      </c>
      <c r="I77" s="73"/>
      <c r="J77" s="396">
        <v>0.5</v>
      </c>
      <c r="K77" s="205">
        <v>0.1</v>
      </c>
      <c r="L77" s="205">
        <v>0.3</v>
      </c>
      <c r="M77" s="205">
        <v>0.05</v>
      </c>
      <c r="N77" s="205">
        <v>0.05</v>
      </c>
      <c r="O77" s="206">
        <f t="shared" ref="O77:O86" si="9">J77+K77+L77+M77+N77</f>
        <v>1</v>
      </c>
      <c r="P77" s="403">
        <f>H77*J77</f>
        <v>50</v>
      </c>
      <c r="Q77" s="163">
        <f t="shared" ref="Q77:Q86" si="10">P77-R77</f>
        <v>50</v>
      </c>
      <c r="R77" s="74"/>
      <c r="S77" s="56"/>
    </row>
    <row r="78" spans="1:19" ht="14.4" x14ac:dyDescent="0.3">
      <c r="A78" s="53"/>
      <c r="B78" s="45"/>
      <c r="C78" s="46"/>
      <c r="D78" s="317"/>
      <c r="E78" s="318"/>
      <c r="F78" s="318"/>
      <c r="G78" s="319"/>
      <c r="H78" s="91"/>
      <c r="I78" s="77"/>
      <c r="J78" s="406"/>
      <c r="K78" s="212"/>
      <c r="L78" s="212"/>
      <c r="M78" s="212"/>
      <c r="N78" s="212"/>
      <c r="O78" s="211">
        <f t="shared" si="9"/>
        <v>0</v>
      </c>
      <c r="P78" s="407">
        <f t="shared" ref="P78:P86" si="11">H78*J78</f>
        <v>0</v>
      </c>
      <c r="Q78" s="163">
        <f t="shared" si="10"/>
        <v>0</v>
      </c>
      <c r="R78" s="74"/>
      <c r="S78" s="56"/>
    </row>
    <row r="79" spans="1:19" ht="14.4" x14ac:dyDescent="0.3">
      <c r="A79" s="53"/>
      <c r="B79" s="45"/>
      <c r="C79" s="46"/>
      <c r="D79" s="317"/>
      <c r="E79" s="318"/>
      <c r="F79" s="318"/>
      <c r="G79" s="319"/>
      <c r="H79" s="91"/>
      <c r="I79" s="77"/>
      <c r="J79" s="406"/>
      <c r="K79" s="212"/>
      <c r="L79" s="212"/>
      <c r="M79" s="212"/>
      <c r="N79" s="212"/>
      <c r="O79" s="211">
        <f t="shared" si="9"/>
        <v>0</v>
      </c>
      <c r="P79" s="407">
        <f t="shared" si="11"/>
        <v>0</v>
      </c>
      <c r="Q79" s="163">
        <f t="shared" si="10"/>
        <v>0</v>
      </c>
      <c r="R79" s="74"/>
      <c r="S79" s="56"/>
    </row>
    <row r="80" spans="1:19" ht="14.4" x14ac:dyDescent="0.3">
      <c r="A80" s="53"/>
      <c r="B80" s="45"/>
      <c r="C80" s="46"/>
      <c r="D80" s="317"/>
      <c r="E80" s="318"/>
      <c r="F80" s="318"/>
      <c r="G80" s="319"/>
      <c r="H80" s="91"/>
      <c r="I80" s="77"/>
      <c r="J80" s="406"/>
      <c r="K80" s="212"/>
      <c r="L80" s="212"/>
      <c r="M80" s="212"/>
      <c r="N80" s="212"/>
      <c r="O80" s="211">
        <f t="shared" si="9"/>
        <v>0</v>
      </c>
      <c r="P80" s="407">
        <f t="shared" si="11"/>
        <v>0</v>
      </c>
      <c r="Q80" s="163">
        <f t="shared" si="10"/>
        <v>0</v>
      </c>
      <c r="R80" s="74"/>
      <c r="S80" s="56"/>
    </row>
    <row r="81" spans="1:19" ht="14.4" x14ac:dyDescent="0.3">
      <c r="A81" s="53"/>
      <c r="B81" s="45"/>
      <c r="C81" s="46"/>
      <c r="D81" s="317"/>
      <c r="E81" s="318"/>
      <c r="F81" s="318"/>
      <c r="G81" s="319"/>
      <c r="H81" s="91"/>
      <c r="I81" s="77"/>
      <c r="J81" s="406"/>
      <c r="K81" s="212"/>
      <c r="L81" s="212"/>
      <c r="M81" s="212"/>
      <c r="N81" s="212"/>
      <c r="O81" s="211">
        <f t="shared" si="9"/>
        <v>0</v>
      </c>
      <c r="P81" s="407">
        <f t="shared" si="11"/>
        <v>0</v>
      </c>
      <c r="Q81" s="163">
        <f t="shared" si="10"/>
        <v>0</v>
      </c>
      <c r="R81" s="74"/>
      <c r="S81" s="56"/>
    </row>
    <row r="82" spans="1:19" ht="14.4" x14ac:dyDescent="0.3">
      <c r="A82" s="53"/>
      <c r="B82" s="45"/>
      <c r="C82" s="46"/>
      <c r="D82" s="317"/>
      <c r="E82" s="318"/>
      <c r="F82" s="318"/>
      <c r="G82" s="319"/>
      <c r="H82" s="91"/>
      <c r="I82" s="77"/>
      <c r="J82" s="406"/>
      <c r="K82" s="212"/>
      <c r="L82" s="212"/>
      <c r="M82" s="212"/>
      <c r="N82" s="212"/>
      <c r="O82" s="211">
        <f t="shared" si="9"/>
        <v>0</v>
      </c>
      <c r="P82" s="407">
        <f t="shared" si="11"/>
        <v>0</v>
      </c>
      <c r="Q82" s="163">
        <f t="shared" si="10"/>
        <v>0</v>
      </c>
      <c r="R82" s="74"/>
      <c r="S82" s="56"/>
    </row>
    <row r="83" spans="1:19" ht="14.4" x14ac:dyDescent="0.3">
      <c r="A83" s="53"/>
      <c r="B83" s="45"/>
      <c r="C83" s="46"/>
      <c r="D83" s="317"/>
      <c r="E83" s="318"/>
      <c r="F83" s="318"/>
      <c r="G83" s="319"/>
      <c r="H83" s="91"/>
      <c r="I83" s="77"/>
      <c r="J83" s="406"/>
      <c r="K83" s="212"/>
      <c r="L83" s="212"/>
      <c r="M83" s="212"/>
      <c r="N83" s="212"/>
      <c r="O83" s="211">
        <f t="shared" si="9"/>
        <v>0</v>
      </c>
      <c r="P83" s="407">
        <f t="shared" si="11"/>
        <v>0</v>
      </c>
      <c r="Q83" s="163">
        <f t="shared" si="10"/>
        <v>0</v>
      </c>
      <c r="R83" s="74"/>
      <c r="S83" s="56"/>
    </row>
    <row r="84" spans="1:19" ht="14.4" x14ac:dyDescent="0.3">
      <c r="A84" s="53"/>
      <c r="B84" s="45"/>
      <c r="C84" s="46"/>
      <c r="D84" s="317"/>
      <c r="E84" s="318"/>
      <c r="F84" s="318"/>
      <c r="G84" s="319"/>
      <c r="H84" s="91"/>
      <c r="I84" s="77"/>
      <c r="J84" s="406"/>
      <c r="K84" s="212"/>
      <c r="L84" s="212"/>
      <c r="M84" s="212"/>
      <c r="N84" s="212"/>
      <c r="O84" s="211">
        <f t="shared" si="9"/>
        <v>0</v>
      </c>
      <c r="P84" s="407">
        <f t="shared" si="11"/>
        <v>0</v>
      </c>
      <c r="Q84" s="163">
        <f t="shared" si="10"/>
        <v>0</v>
      </c>
      <c r="R84" s="74"/>
      <c r="S84" s="56"/>
    </row>
    <row r="85" spans="1:19" ht="14.4" x14ac:dyDescent="0.3">
      <c r="A85" s="50"/>
      <c r="B85" s="33"/>
      <c r="C85" s="40"/>
      <c r="D85" s="317"/>
      <c r="E85" s="318"/>
      <c r="F85" s="318"/>
      <c r="G85" s="319"/>
      <c r="H85" s="92"/>
      <c r="I85" s="74"/>
      <c r="J85" s="397"/>
      <c r="K85" s="207"/>
      <c r="L85" s="207"/>
      <c r="M85" s="207"/>
      <c r="N85" s="207"/>
      <c r="O85" s="208">
        <f t="shared" si="9"/>
        <v>0</v>
      </c>
      <c r="P85" s="404">
        <f t="shared" si="11"/>
        <v>0</v>
      </c>
      <c r="Q85" s="163">
        <f t="shared" si="10"/>
        <v>0</v>
      </c>
      <c r="R85" s="74"/>
      <c r="S85" s="56"/>
    </row>
    <row r="86" spans="1:19" ht="15" thickBot="1" x14ac:dyDescent="0.35">
      <c r="A86" s="51"/>
      <c r="B86" s="36"/>
      <c r="C86" s="41"/>
      <c r="D86" s="320"/>
      <c r="E86" s="321"/>
      <c r="F86" s="321"/>
      <c r="G86" s="322"/>
      <c r="H86" s="93"/>
      <c r="I86" s="75"/>
      <c r="J86" s="398"/>
      <c r="K86" s="209"/>
      <c r="L86" s="209"/>
      <c r="M86" s="209"/>
      <c r="N86" s="209"/>
      <c r="O86" s="210">
        <f t="shared" si="9"/>
        <v>0</v>
      </c>
      <c r="P86" s="405">
        <f t="shared" si="11"/>
        <v>0</v>
      </c>
      <c r="Q86" s="164">
        <f t="shared" si="10"/>
        <v>0</v>
      </c>
      <c r="R86" s="75"/>
      <c r="S86" s="57"/>
    </row>
    <row r="87" spans="1:19" ht="14.4" thickBot="1" x14ac:dyDescent="0.35">
      <c r="H87" s="82"/>
      <c r="I87" s="83"/>
      <c r="P87" s="78">
        <f>SUM(P77:P86)</f>
        <v>50</v>
      </c>
      <c r="Q87" s="81">
        <f>SUM(Q77:Q86)</f>
        <v>50</v>
      </c>
    </row>
    <row r="88" spans="1:19" x14ac:dyDescent="0.3">
      <c r="H88" s="82"/>
      <c r="I88" s="83"/>
      <c r="P88" s="408"/>
      <c r="Q88" s="408"/>
    </row>
    <row r="89" spans="1:19" ht="15.6" x14ac:dyDescent="0.3">
      <c r="A89" s="47" t="s">
        <v>55</v>
      </c>
      <c r="B89" s="14"/>
      <c r="C89" s="13"/>
      <c r="D89" s="13"/>
      <c r="E89" s="25"/>
      <c r="F89" s="15"/>
      <c r="G89" s="15"/>
      <c r="H89" s="84"/>
      <c r="I89" s="85"/>
      <c r="J89" s="21"/>
      <c r="K89" s="21"/>
      <c r="L89" s="21"/>
      <c r="M89" s="21"/>
      <c r="N89" s="21"/>
      <c r="O89" s="21"/>
      <c r="P89" s="71"/>
      <c r="Q89" s="71"/>
      <c r="R89" s="71"/>
      <c r="S89" s="13"/>
    </row>
    <row r="90" spans="1:19" ht="14.4" thickBot="1" x14ac:dyDescent="0.35">
      <c r="A90" s="48"/>
      <c r="B90" s="7"/>
      <c r="C90" s="6"/>
      <c r="D90" s="6"/>
      <c r="E90" s="2"/>
      <c r="F90" s="8"/>
      <c r="G90" s="8"/>
      <c r="H90" s="86"/>
      <c r="I90" s="87"/>
      <c r="J90" s="22"/>
      <c r="K90" s="22"/>
      <c r="L90" s="22"/>
      <c r="M90" s="22"/>
      <c r="N90" s="22"/>
      <c r="O90" s="22"/>
      <c r="P90" s="72"/>
      <c r="Q90" s="72"/>
      <c r="R90" s="72"/>
      <c r="S90" s="6"/>
    </row>
    <row r="91" spans="1:19" ht="27.6" customHeight="1" x14ac:dyDescent="0.3">
      <c r="A91" s="311" t="s">
        <v>5</v>
      </c>
      <c r="B91" s="313" t="s">
        <v>81</v>
      </c>
      <c r="C91" s="315" t="s">
        <v>2</v>
      </c>
      <c r="D91" s="328" t="s">
        <v>54</v>
      </c>
      <c r="E91" s="329"/>
      <c r="F91" s="329"/>
      <c r="G91" s="330"/>
      <c r="H91" s="326" t="s">
        <v>14</v>
      </c>
      <c r="I91" s="327"/>
      <c r="J91" s="160" t="s">
        <v>52</v>
      </c>
      <c r="K91" s="160" t="s">
        <v>52</v>
      </c>
      <c r="L91" s="160" t="s">
        <v>52</v>
      </c>
      <c r="M91" s="160" t="s">
        <v>52</v>
      </c>
      <c r="N91" s="160" t="s">
        <v>52</v>
      </c>
      <c r="O91" s="160" t="s">
        <v>52</v>
      </c>
      <c r="P91" s="299" t="s">
        <v>78</v>
      </c>
      <c r="Q91" s="281" t="s">
        <v>10</v>
      </c>
      <c r="R91" s="282"/>
      <c r="S91" s="283"/>
    </row>
    <row r="92" spans="1:19" ht="30.75" customHeight="1" thickBot="1" x14ac:dyDescent="0.35">
      <c r="A92" s="312"/>
      <c r="B92" s="314"/>
      <c r="C92" s="316"/>
      <c r="D92" s="331"/>
      <c r="E92" s="332"/>
      <c r="F92" s="332"/>
      <c r="G92" s="333"/>
      <c r="H92" s="88" t="s">
        <v>111</v>
      </c>
      <c r="I92" s="161" t="s">
        <v>112</v>
      </c>
      <c r="J92" s="166" t="s">
        <v>77</v>
      </c>
      <c r="K92" s="166" t="s">
        <v>56</v>
      </c>
      <c r="L92" s="166" t="s">
        <v>57</v>
      </c>
      <c r="M92" s="166" t="s">
        <v>58</v>
      </c>
      <c r="N92" s="166" t="s">
        <v>60</v>
      </c>
      <c r="O92" s="166" t="s">
        <v>53</v>
      </c>
      <c r="P92" s="300"/>
      <c r="Q92" s="165" t="s">
        <v>12</v>
      </c>
      <c r="R92" s="222" t="s">
        <v>11</v>
      </c>
      <c r="S92" s="223" t="s">
        <v>8</v>
      </c>
    </row>
    <row r="93" spans="1:19" ht="14.4" x14ac:dyDescent="0.3">
      <c r="A93" s="49"/>
      <c r="B93" s="30"/>
      <c r="C93" s="39"/>
      <c r="D93" s="323"/>
      <c r="E93" s="324"/>
      <c r="F93" s="324"/>
      <c r="G93" s="325"/>
      <c r="H93" s="90">
        <v>50</v>
      </c>
      <c r="I93" s="73"/>
      <c r="J93" s="396">
        <v>0.4</v>
      </c>
      <c r="K93" s="205">
        <v>0.5</v>
      </c>
      <c r="L93" s="205"/>
      <c r="M93" s="205"/>
      <c r="N93" s="205">
        <v>0.1</v>
      </c>
      <c r="O93" s="206">
        <f t="shared" ref="O93:O101" si="12">J93+K93+L93+M93+N93</f>
        <v>1</v>
      </c>
      <c r="P93" s="403">
        <f>H93*J93</f>
        <v>20</v>
      </c>
      <c r="Q93" s="163">
        <f t="shared" ref="Q93:Q101" si="13">P93-R93</f>
        <v>20</v>
      </c>
      <c r="R93" s="74"/>
      <c r="S93" s="56"/>
    </row>
    <row r="94" spans="1:19" ht="14.4" x14ac:dyDescent="0.3">
      <c r="A94" s="53"/>
      <c r="B94" s="45"/>
      <c r="C94" s="46"/>
      <c r="D94" s="317"/>
      <c r="E94" s="318"/>
      <c r="F94" s="318"/>
      <c r="G94" s="319"/>
      <c r="H94" s="91"/>
      <c r="I94" s="77"/>
      <c r="J94" s="406"/>
      <c r="K94" s="212"/>
      <c r="L94" s="212"/>
      <c r="M94" s="212"/>
      <c r="N94" s="212"/>
      <c r="O94" s="211">
        <f t="shared" si="12"/>
        <v>0</v>
      </c>
      <c r="P94" s="407">
        <f t="shared" ref="P94:P101" si="14">H94*J94</f>
        <v>0</v>
      </c>
      <c r="Q94" s="163">
        <f t="shared" si="13"/>
        <v>0</v>
      </c>
      <c r="R94" s="74"/>
      <c r="S94" s="56"/>
    </row>
    <row r="95" spans="1:19" ht="14.4" x14ac:dyDescent="0.3">
      <c r="A95" s="53"/>
      <c r="B95" s="45"/>
      <c r="C95" s="46"/>
      <c r="D95" s="317"/>
      <c r="E95" s="318"/>
      <c r="F95" s="318"/>
      <c r="G95" s="319"/>
      <c r="H95" s="91"/>
      <c r="I95" s="77"/>
      <c r="J95" s="406"/>
      <c r="K95" s="212"/>
      <c r="L95" s="212"/>
      <c r="M95" s="212"/>
      <c r="N95" s="212"/>
      <c r="O95" s="211">
        <f t="shared" si="12"/>
        <v>0</v>
      </c>
      <c r="P95" s="407">
        <f t="shared" si="14"/>
        <v>0</v>
      </c>
      <c r="Q95" s="163">
        <f t="shared" si="13"/>
        <v>0</v>
      </c>
      <c r="R95" s="74"/>
      <c r="S95" s="56"/>
    </row>
    <row r="96" spans="1:19" ht="14.4" x14ac:dyDescent="0.3">
      <c r="A96" s="53"/>
      <c r="B96" s="45"/>
      <c r="C96" s="46"/>
      <c r="D96" s="317"/>
      <c r="E96" s="318"/>
      <c r="F96" s="318"/>
      <c r="G96" s="319"/>
      <c r="H96" s="91"/>
      <c r="I96" s="77"/>
      <c r="J96" s="406"/>
      <c r="K96" s="212"/>
      <c r="L96" s="212"/>
      <c r="M96" s="212"/>
      <c r="N96" s="212"/>
      <c r="O96" s="211">
        <f t="shared" si="12"/>
        <v>0</v>
      </c>
      <c r="P96" s="407">
        <f t="shared" si="14"/>
        <v>0</v>
      </c>
      <c r="Q96" s="163">
        <f t="shared" si="13"/>
        <v>0</v>
      </c>
      <c r="R96" s="74"/>
      <c r="S96" s="56"/>
    </row>
    <row r="97" spans="1:19" ht="14.4" x14ac:dyDescent="0.3">
      <c r="A97" s="53"/>
      <c r="B97" s="45"/>
      <c r="C97" s="46"/>
      <c r="D97" s="317"/>
      <c r="E97" s="318"/>
      <c r="F97" s="318"/>
      <c r="G97" s="319"/>
      <c r="H97" s="91"/>
      <c r="I97" s="77"/>
      <c r="J97" s="406"/>
      <c r="K97" s="212"/>
      <c r="L97" s="212"/>
      <c r="M97" s="212"/>
      <c r="N97" s="212"/>
      <c r="O97" s="211">
        <f t="shared" si="12"/>
        <v>0</v>
      </c>
      <c r="P97" s="407">
        <f t="shared" si="14"/>
        <v>0</v>
      </c>
      <c r="Q97" s="163">
        <f t="shared" si="13"/>
        <v>0</v>
      </c>
      <c r="R97" s="74"/>
      <c r="S97" s="56"/>
    </row>
    <row r="98" spans="1:19" ht="14.4" x14ac:dyDescent="0.3">
      <c r="A98" s="53"/>
      <c r="B98" s="45"/>
      <c r="C98" s="46"/>
      <c r="D98" s="317"/>
      <c r="E98" s="318"/>
      <c r="F98" s="318"/>
      <c r="G98" s="319"/>
      <c r="H98" s="91"/>
      <c r="I98" s="77"/>
      <c r="J98" s="406"/>
      <c r="K98" s="212"/>
      <c r="L98" s="212"/>
      <c r="M98" s="212"/>
      <c r="N98" s="212"/>
      <c r="O98" s="211">
        <f t="shared" si="12"/>
        <v>0</v>
      </c>
      <c r="P98" s="407">
        <f t="shared" si="14"/>
        <v>0</v>
      </c>
      <c r="Q98" s="163">
        <f t="shared" si="13"/>
        <v>0</v>
      </c>
      <c r="R98" s="74"/>
      <c r="S98" s="56"/>
    </row>
    <row r="99" spans="1:19" ht="14.4" x14ac:dyDescent="0.3">
      <c r="A99" s="53"/>
      <c r="B99" s="45"/>
      <c r="C99" s="46"/>
      <c r="D99" s="317"/>
      <c r="E99" s="318"/>
      <c r="F99" s="318"/>
      <c r="G99" s="319"/>
      <c r="H99" s="91"/>
      <c r="I99" s="77"/>
      <c r="J99" s="406"/>
      <c r="K99" s="212"/>
      <c r="L99" s="212"/>
      <c r="M99" s="212"/>
      <c r="N99" s="212"/>
      <c r="O99" s="211">
        <f t="shared" si="12"/>
        <v>0</v>
      </c>
      <c r="P99" s="407">
        <f t="shared" si="14"/>
        <v>0</v>
      </c>
      <c r="Q99" s="163">
        <f t="shared" si="13"/>
        <v>0</v>
      </c>
      <c r="R99" s="74"/>
      <c r="S99" s="56"/>
    </row>
    <row r="100" spans="1:19" ht="14.4" x14ac:dyDescent="0.3">
      <c r="A100" s="50"/>
      <c r="B100" s="33"/>
      <c r="C100" s="40"/>
      <c r="D100" s="317"/>
      <c r="E100" s="318"/>
      <c r="F100" s="318"/>
      <c r="G100" s="319"/>
      <c r="H100" s="92"/>
      <c r="I100" s="74"/>
      <c r="J100" s="397"/>
      <c r="K100" s="207"/>
      <c r="L100" s="207"/>
      <c r="M100" s="207"/>
      <c r="N100" s="207"/>
      <c r="O100" s="208">
        <f t="shared" si="12"/>
        <v>0</v>
      </c>
      <c r="P100" s="404">
        <f t="shared" si="14"/>
        <v>0</v>
      </c>
      <c r="Q100" s="163">
        <f t="shared" si="13"/>
        <v>0</v>
      </c>
      <c r="R100" s="74"/>
      <c r="S100" s="56"/>
    </row>
    <row r="101" spans="1:19" ht="15" thickBot="1" x14ac:dyDescent="0.35">
      <c r="A101" s="51"/>
      <c r="B101" s="36"/>
      <c r="C101" s="41"/>
      <c r="D101" s="320"/>
      <c r="E101" s="321"/>
      <c r="F101" s="321"/>
      <c r="G101" s="322"/>
      <c r="H101" s="93"/>
      <c r="I101" s="75"/>
      <c r="J101" s="398"/>
      <c r="K101" s="209"/>
      <c r="L101" s="209"/>
      <c r="M101" s="209"/>
      <c r="N101" s="209"/>
      <c r="O101" s="210">
        <f t="shared" si="12"/>
        <v>0</v>
      </c>
      <c r="P101" s="405">
        <f t="shared" si="14"/>
        <v>0</v>
      </c>
      <c r="Q101" s="164">
        <f t="shared" si="13"/>
        <v>0</v>
      </c>
      <c r="R101" s="75"/>
      <c r="S101" s="57"/>
    </row>
    <row r="102" spans="1:19" ht="14.4" thickBot="1" x14ac:dyDescent="0.35">
      <c r="H102" s="82"/>
      <c r="I102" s="83"/>
      <c r="P102" s="78">
        <f>SUM(P93:P101)</f>
        <v>20</v>
      </c>
      <c r="Q102" s="81">
        <f>SUM(Q93:Q101)</f>
        <v>20</v>
      </c>
    </row>
    <row r="103" spans="1:19" x14ac:dyDescent="0.3">
      <c r="H103" s="82"/>
      <c r="I103" s="83"/>
    </row>
    <row r="104" spans="1:19" ht="15.6" x14ac:dyDescent="0.3">
      <c r="A104" s="47" t="s">
        <v>15</v>
      </c>
      <c r="B104" s="14"/>
      <c r="C104" s="13"/>
      <c r="D104" s="13"/>
      <c r="E104" s="25"/>
      <c r="F104" s="15"/>
      <c r="G104" s="15"/>
      <c r="H104" s="84"/>
      <c r="I104" s="85"/>
      <c r="J104" s="21"/>
      <c r="K104" s="21"/>
      <c r="L104" s="21"/>
      <c r="M104" s="21"/>
      <c r="N104" s="21"/>
      <c r="O104" s="21"/>
      <c r="P104" s="71"/>
      <c r="Q104" s="71"/>
      <c r="R104" s="71"/>
      <c r="S104" s="13"/>
    </row>
    <row r="105" spans="1:19" ht="14.4" thickBot="1" x14ac:dyDescent="0.35">
      <c r="A105" s="48"/>
      <c r="B105" s="7"/>
      <c r="C105" s="6"/>
      <c r="D105" s="6"/>
      <c r="E105" s="2"/>
      <c r="F105" s="8"/>
      <c r="G105" s="8"/>
      <c r="H105" s="86"/>
      <c r="I105" s="87"/>
      <c r="J105" s="22"/>
      <c r="K105" s="22"/>
      <c r="L105" s="22"/>
      <c r="M105" s="22"/>
      <c r="N105" s="22"/>
      <c r="O105" s="22"/>
      <c r="P105" s="72"/>
      <c r="Q105" s="72"/>
      <c r="R105" s="72"/>
      <c r="S105" s="6"/>
    </row>
    <row r="106" spans="1:19" ht="27.6" x14ac:dyDescent="0.3">
      <c r="A106" s="334" t="s">
        <v>5</v>
      </c>
      <c r="B106" s="336" t="s">
        <v>81</v>
      </c>
      <c r="C106" s="338" t="s">
        <v>2</v>
      </c>
      <c r="D106" s="328" t="s">
        <v>13</v>
      </c>
      <c r="E106" s="329"/>
      <c r="F106" s="329"/>
      <c r="G106" s="330"/>
      <c r="H106" s="326" t="s">
        <v>14</v>
      </c>
      <c r="I106" s="327"/>
      <c r="J106" s="160" t="s">
        <v>52</v>
      </c>
      <c r="K106" s="160" t="s">
        <v>52</v>
      </c>
      <c r="L106" s="160" t="s">
        <v>52</v>
      </c>
      <c r="M106" s="160" t="s">
        <v>52</v>
      </c>
      <c r="N106" s="160" t="s">
        <v>52</v>
      </c>
      <c r="O106" s="160" t="s">
        <v>52</v>
      </c>
      <c r="P106" s="340" t="s">
        <v>78</v>
      </c>
      <c r="Q106" s="284" t="s">
        <v>10</v>
      </c>
      <c r="R106" s="285"/>
      <c r="S106" s="286"/>
    </row>
    <row r="107" spans="1:19" ht="30.75" customHeight="1" thickBot="1" x14ac:dyDescent="0.35">
      <c r="A107" s="335"/>
      <c r="B107" s="337"/>
      <c r="C107" s="339"/>
      <c r="D107" s="331"/>
      <c r="E107" s="332"/>
      <c r="F107" s="332"/>
      <c r="G107" s="333"/>
      <c r="H107" s="88" t="s">
        <v>111</v>
      </c>
      <c r="I107" s="89" t="s">
        <v>112</v>
      </c>
      <c r="J107" s="166" t="s">
        <v>77</v>
      </c>
      <c r="K107" s="166" t="s">
        <v>56</v>
      </c>
      <c r="L107" s="166" t="s">
        <v>57</v>
      </c>
      <c r="M107" s="166" t="s">
        <v>58</v>
      </c>
      <c r="N107" s="166" t="s">
        <v>60</v>
      </c>
      <c r="O107" s="166" t="s">
        <v>53</v>
      </c>
      <c r="P107" s="341"/>
      <c r="Q107" s="165" t="s">
        <v>12</v>
      </c>
      <c r="R107" s="222" t="s">
        <v>11</v>
      </c>
      <c r="S107" s="223" t="s">
        <v>8</v>
      </c>
    </row>
    <row r="108" spans="1:19" ht="14.4" x14ac:dyDescent="0.3">
      <c r="A108" s="49"/>
      <c r="B108" s="30"/>
      <c r="C108" s="39"/>
      <c r="D108" s="323"/>
      <c r="E108" s="324"/>
      <c r="F108" s="324"/>
      <c r="G108" s="325"/>
      <c r="H108" s="90">
        <v>899</v>
      </c>
      <c r="I108" s="73"/>
      <c r="J108" s="396">
        <v>0.1</v>
      </c>
      <c r="K108" s="205">
        <v>0.8</v>
      </c>
      <c r="L108" s="205">
        <v>0.05</v>
      </c>
      <c r="M108" s="205">
        <v>0.05</v>
      </c>
      <c r="N108" s="205">
        <v>0</v>
      </c>
      <c r="O108" s="206">
        <f t="shared" ref="O108:O112" si="15">J108+K108+L108+M108+N108</f>
        <v>1</v>
      </c>
      <c r="P108" s="403">
        <f>H108*J108</f>
        <v>89.9</v>
      </c>
      <c r="Q108" s="163">
        <f>P108-R108</f>
        <v>89.9</v>
      </c>
      <c r="R108" s="74"/>
      <c r="S108" s="56"/>
    </row>
    <row r="109" spans="1:19" ht="14.4" x14ac:dyDescent="0.3">
      <c r="A109" s="53"/>
      <c r="B109" s="45"/>
      <c r="C109" s="46"/>
      <c r="D109" s="317"/>
      <c r="E109" s="318"/>
      <c r="F109" s="318"/>
      <c r="G109" s="319"/>
      <c r="H109" s="91"/>
      <c r="I109" s="77"/>
      <c r="J109" s="406"/>
      <c r="K109" s="212"/>
      <c r="L109" s="212"/>
      <c r="M109" s="212"/>
      <c r="N109" s="212"/>
      <c r="O109" s="211">
        <f t="shared" si="15"/>
        <v>0</v>
      </c>
      <c r="P109" s="407">
        <f t="shared" ref="P109:P112" si="16">H109*J109</f>
        <v>0</v>
      </c>
      <c r="Q109" s="163">
        <f>P109-R109</f>
        <v>0</v>
      </c>
      <c r="R109" s="74"/>
      <c r="S109" s="56"/>
    </row>
    <row r="110" spans="1:19" ht="14.4" x14ac:dyDescent="0.3">
      <c r="A110" s="53"/>
      <c r="B110" s="45"/>
      <c r="C110" s="46"/>
      <c r="D110" s="317"/>
      <c r="E110" s="318"/>
      <c r="F110" s="318"/>
      <c r="G110" s="319"/>
      <c r="H110" s="91"/>
      <c r="I110" s="77"/>
      <c r="J110" s="406"/>
      <c r="K110" s="212"/>
      <c r="L110" s="212"/>
      <c r="M110" s="212"/>
      <c r="N110" s="212"/>
      <c r="O110" s="211">
        <f t="shared" si="15"/>
        <v>0</v>
      </c>
      <c r="P110" s="407">
        <f t="shared" si="16"/>
        <v>0</v>
      </c>
      <c r="Q110" s="163">
        <f>P110-R110</f>
        <v>0</v>
      </c>
      <c r="R110" s="74"/>
      <c r="S110" s="56"/>
    </row>
    <row r="111" spans="1:19" ht="14.4" x14ac:dyDescent="0.3">
      <c r="A111" s="50"/>
      <c r="B111" s="33"/>
      <c r="C111" s="40"/>
      <c r="D111" s="317"/>
      <c r="E111" s="318"/>
      <c r="F111" s="318"/>
      <c r="G111" s="319"/>
      <c r="H111" s="92"/>
      <c r="I111" s="74"/>
      <c r="J111" s="397"/>
      <c r="K111" s="207"/>
      <c r="L111" s="207"/>
      <c r="M111" s="207"/>
      <c r="N111" s="207"/>
      <c r="O111" s="208">
        <f t="shared" si="15"/>
        <v>0</v>
      </c>
      <c r="P111" s="404">
        <f t="shared" si="16"/>
        <v>0</v>
      </c>
      <c r="Q111" s="163">
        <f>P111-R111</f>
        <v>0</v>
      </c>
      <c r="R111" s="74"/>
      <c r="S111" s="56"/>
    </row>
    <row r="112" spans="1:19" ht="15" thickBot="1" x14ac:dyDescent="0.35">
      <c r="A112" s="51"/>
      <c r="B112" s="36"/>
      <c r="C112" s="41"/>
      <c r="D112" s="320"/>
      <c r="E112" s="321"/>
      <c r="F112" s="321"/>
      <c r="G112" s="322"/>
      <c r="H112" s="93"/>
      <c r="I112" s="75"/>
      <c r="J112" s="398"/>
      <c r="K112" s="209"/>
      <c r="L112" s="209"/>
      <c r="M112" s="209"/>
      <c r="N112" s="209"/>
      <c r="O112" s="210">
        <f t="shared" si="15"/>
        <v>0</v>
      </c>
      <c r="P112" s="405">
        <f t="shared" si="16"/>
        <v>0</v>
      </c>
      <c r="Q112" s="164">
        <f>P112-R112</f>
        <v>0</v>
      </c>
      <c r="R112" s="75"/>
      <c r="S112" s="57"/>
    </row>
    <row r="113" spans="1:19" ht="14.4" thickBot="1" x14ac:dyDescent="0.35">
      <c r="P113" s="78">
        <f>SUM(P108:P112)</f>
        <v>89.9</v>
      </c>
      <c r="Q113" s="81">
        <f>SUM(Q108:Q112)</f>
        <v>89.9</v>
      </c>
    </row>
    <row r="114" spans="1:19" ht="14.4" thickBot="1" x14ac:dyDescent="0.35"/>
    <row r="115" spans="1:19" ht="16.2" thickBot="1" x14ac:dyDescent="0.35">
      <c r="A115" s="47" t="s">
        <v>16</v>
      </c>
      <c r="H115" s="5" t="s">
        <v>17</v>
      </c>
      <c r="P115" s="76">
        <f>P56*0.15</f>
        <v>0</v>
      </c>
      <c r="Q115" s="80">
        <f>Q56*0.15</f>
        <v>0</v>
      </c>
    </row>
    <row r="116" spans="1:19" ht="14.4" thickBot="1" x14ac:dyDescent="0.35"/>
    <row r="117" spans="1:19" s="67" customFormat="1" ht="18.600000000000001" thickBot="1" x14ac:dyDescent="0.35">
      <c r="A117" s="226" t="s">
        <v>82</v>
      </c>
      <c r="B117" s="61"/>
      <c r="C117" s="62"/>
      <c r="D117" s="62"/>
      <c r="E117" s="63"/>
      <c r="F117" s="64"/>
      <c r="G117" s="64"/>
      <c r="H117" s="63"/>
      <c r="I117" s="65"/>
      <c r="J117" s="66"/>
      <c r="K117" s="66"/>
      <c r="L117" s="66"/>
      <c r="M117" s="66"/>
      <c r="N117" s="66"/>
      <c r="O117" s="66"/>
      <c r="P117" s="224">
        <f>P56+P71+P87+P102+P113+P115</f>
        <v>309.89999999999998</v>
      </c>
      <c r="Q117" s="225">
        <f>Q56+Q71+Q87+Q102+Q113+Q115</f>
        <v>309.89999999999998</v>
      </c>
      <c r="R117" s="79"/>
      <c r="S117" s="62"/>
    </row>
    <row r="125" spans="1:19" x14ac:dyDescent="0.3">
      <c r="J125" s="54"/>
      <c r="K125" s="54"/>
      <c r="L125" s="54"/>
      <c r="M125" s="54"/>
      <c r="N125" s="54"/>
      <c r="O125" s="54"/>
    </row>
  </sheetData>
  <mergeCells count="74">
    <mergeCell ref="D70:G70"/>
    <mergeCell ref="D17:D18"/>
    <mergeCell ref="D75:G76"/>
    <mergeCell ref="D77:G77"/>
    <mergeCell ref="D78:G78"/>
    <mergeCell ref="D59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111:G111"/>
    <mergeCell ref="D112:G112"/>
    <mergeCell ref="P106:P107"/>
    <mergeCell ref="D98:G98"/>
    <mergeCell ref="D99:G99"/>
    <mergeCell ref="D100:G100"/>
    <mergeCell ref="D101:G101"/>
    <mergeCell ref="H106:I106"/>
    <mergeCell ref="D106:G107"/>
    <mergeCell ref="D108:G108"/>
    <mergeCell ref="D109:G109"/>
    <mergeCell ref="D110:G110"/>
    <mergeCell ref="A106:A107"/>
    <mergeCell ref="B106:B107"/>
    <mergeCell ref="C106:C107"/>
    <mergeCell ref="D95:G95"/>
    <mergeCell ref="D96:G96"/>
    <mergeCell ref="D97:G97"/>
    <mergeCell ref="P91:P92"/>
    <mergeCell ref="A91:A92"/>
    <mergeCell ref="B91:B92"/>
    <mergeCell ref="C91:C92"/>
    <mergeCell ref="H91:I91"/>
    <mergeCell ref="D91:G92"/>
    <mergeCell ref="D93:G93"/>
    <mergeCell ref="D94:G94"/>
    <mergeCell ref="H75:I75"/>
    <mergeCell ref="D79:G79"/>
    <mergeCell ref="D80:G80"/>
    <mergeCell ref="D81:G81"/>
    <mergeCell ref="D82:G82"/>
    <mergeCell ref="D83:G83"/>
    <mergeCell ref="D84:G84"/>
    <mergeCell ref="A75:A76"/>
    <mergeCell ref="B75:B76"/>
    <mergeCell ref="C75:C76"/>
    <mergeCell ref="D85:G85"/>
    <mergeCell ref="D86:G86"/>
    <mergeCell ref="B59:B60"/>
    <mergeCell ref="C59:C60"/>
    <mergeCell ref="A17:A18"/>
    <mergeCell ref="B17:B18"/>
    <mergeCell ref="C17:C18"/>
    <mergeCell ref="A7:A13"/>
    <mergeCell ref="C3:F3"/>
    <mergeCell ref="Q75:S75"/>
    <mergeCell ref="Q91:S91"/>
    <mergeCell ref="Q106:S106"/>
    <mergeCell ref="Q59:S59"/>
    <mergeCell ref="Q17:S17"/>
    <mergeCell ref="I17:I18"/>
    <mergeCell ref="P17:P18"/>
    <mergeCell ref="E17:E18"/>
    <mergeCell ref="F17:F18"/>
    <mergeCell ref="G17:H17"/>
    <mergeCell ref="P59:P60"/>
    <mergeCell ref="H59:I59"/>
    <mergeCell ref="P75:P76"/>
    <mergeCell ref="A59:A60"/>
  </mergeCells>
  <phoneticPr fontId="24" type="noConversion"/>
  <printOptions horizontalCentered="1"/>
  <pageMargins left="0.23622047244094491" right="0.23622047244094491" top="0.15748031496062992" bottom="0.15748031496062992" header="0.11811023622047245" footer="0.11811023622047245"/>
  <pageSetup paperSize="9" scale="59" fitToHeight="0" orientation="landscape" r:id="rId1"/>
  <headerFooter>
    <oddFooter>&amp;LSPW EER/DCI/DRE/Reporting/version du 31-01-2022/Tableau 1B - Tableau financier&amp;RPage &amp;"-,Gras"&amp;P&amp;"-,Normal" sur &amp;"-,Gras"&amp;N</oddFooter>
  </headerFooter>
  <rowBreaks count="2" manualBreakCount="2">
    <brk id="56" max="16383" man="1"/>
    <brk id="88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3186612-8DB7-43D8-9581-E4BBDE8B70D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O19:O20 O61:O70 O77:O86 O93:O101 O108:O112 O44:O55</xm:sqref>
        </x14:conditionalFormatting>
        <x14:conditionalFormatting xmlns:xm="http://schemas.microsoft.com/office/excel/2006/main">
          <x14:cfRule type="iconSet" priority="3" id="{2C7B0F6B-8D40-44CD-842A-D5D39C00AA0D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O33:O43</xm:sqref>
        </x14:conditionalFormatting>
        <x14:conditionalFormatting xmlns:xm="http://schemas.microsoft.com/office/excel/2006/main">
          <x14:cfRule type="iconSet" priority="2" id="{B3E775DF-DD4F-448B-89B8-0D393952010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O21:O31</xm:sqref>
        </x14:conditionalFormatting>
        <x14:conditionalFormatting xmlns:xm="http://schemas.microsoft.com/office/excel/2006/main">
          <x14:cfRule type="iconSet" priority="1" id="{2A882631-4C5D-4E76-9933-86D5AA7F4F7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O32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45CD-7D14-4649-B340-E5B1601C082B}">
  <dimension ref="A1:S134"/>
  <sheetViews>
    <sheetView view="pageBreakPreview" zoomScaleNormal="80" zoomScaleSheetLayoutView="100" workbookViewId="0">
      <selection activeCell="D16" sqref="D16"/>
    </sheetView>
  </sheetViews>
  <sheetFormatPr baseColWidth="10" defaultColWidth="11.44140625" defaultRowHeight="18.75" customHeight="1" x14ac:dyDescent="0.3"/>
  <cols>
    <col min="1" max="1" width="13.44140625" style="98" customWidth="1"/>
    <col min="2" max="2" width="77.88671875" style="99" customWidth="1"/>
    <col min="3" max="14" width="11.6640625" style="98" customWidth="1"/>
    <col min="15" max="16384" width="11.44140625" style="98"/>
  </cols>
  <sheetData>
    <row r="1" spans="1:19" ht="18.75" customHeight="1" x14ac:dyDescent="0.3">
      <c r="C1" s="230" t="str">
        <f>'1B Tableau financier'!G1</f>
        <v>Bénéficiaire :</v>
      </c>
      <c r="D1" s="141"/>
      <c r="E1" s="272" t="str">
        <f>'1B Tableau financier'!I1</f>
        <v>A COMPLETER</v>
      </c>
      <c r="F1" s="230"/>
      <c r="G1" s="230"/>
      <c r="H1" s="230"/>
      <c r="I1" s="230"/>
      <c r="J1" s="230"/>
      <c r="K1" s="230"/>
      <c r="L1" s="230"/>
      <c r="M1" s="230"/>
      <c r="N1" s="230"/>
    </row>
    <row r="2" spans="1:19" ht="18.75" customHeight="1" x14ac:dyDescent="0.3">
      <c r="C2" s="230" t="str">
        <f>'1B Tableau financier'!G2</f>
        <v>N° BCE :</v>
      </c>
      <c r="D2" s="141"/>
      <c r="E2" s="272" t="str">
        <f>'1B Tableau financier'!I2</f>
        <v>A COMPLETER</v>
      </c>
      <c r="F2" s="230"/>
      <c r="G2" s="230"/>
      <c r="H2" s="230"/>
      <c r="I2" s="230"/>
      <c r="J2" s="230"/>
      <c r="K2" s="230"/>
      <c r="L2" s="230"/>
      <c r="M2" s="230"/>
      <c r="N2" s="230"/>
    </row>
    <row r="3" spans="1:19" ht="18.75" customHeight="1" x14ac:dyDescent="0.3">
      <c r="B3" s="129" t="s">
        <v>80</v>
      </c>
      <c r="C3" s="401" t="str">
        <f>'1B Tableau financier'!G3</f>
        <v>Réf. Dossier (= SUBV 1):</v>
      </c>
      <c r="D3" s="402"/>
      <c r="E3" s="273" t="str">
        <f>'1B Tableau financier'!I3</f>
        <v>A COMPLETER - reprendre la référence complète reprise dans l'arrêté de subvention</v>
      </c>
      <c r="F3" s="230"/>
      <c r="G3" s="230"/>
      <c r="H3" s="230"/>
      <c r="I3" s="230"/>
      <c r="J3" s="230"/>
      <c r="K3" s="230"/>
      <c r="L3" s="230"/>
      <c r="M3" s="230"/>
      <c r="N3" s="230"/>
    </row>
    <row r="4" spans="1:19" s="95" customFormat="1" ht="18.75" customHeight="1" x14ac:dyDescent="0.3">
      <c r="B4" s="96"/>
      <c r="C4" s="181" t="s">
        <v>83</v>
      </c>
      <c r="D4" s="242"/>
      <c r="E4" s="24" t="s">
        <v>43</v>
      </c>
      <c r="F4" s="243">
        <f>'1B Tableau financier'!I4</f>
        <v>44197</v>
      </c>
      <c r="G4" s="24" t="s">
        <v>44</v>
      </c>
      <c r="H4" s="243">
        <f>'1B Tableau financier'!K4</f>
        <v>44561</v>
      </c>
    </row>
    <row r="5" spans="1:19" s="95" customFormat="1" ht="18.75" customHeight="1" x14ac:dyDescent="0.3">
      <c r="A5" s="388"/>
      <c r="B5" s="391" t="s">
        <v>92</v>
      </c>
      <c r="C5" s="181"/>
      <c r="D5" s="242"/>
      <c r="E5" s="24"/>
      <c r="F5" s="387"/>
      <c r="G5" s="24"/>
      <c r="H5" s="387"/>
    </row>
    <row r="6" spans="1:19" s="95" customFormat="1" ht="18.75" customHeight="1" x14ac:dyDescent="0.3">
      <c r="A6" s="389"/>
      <c r="B6" s="391" t="s">
        <v>120</v>
      </c>
      <c r="C6" s="181"/>
      <c r="D6" s="242"/>
      <c r="E6" s="24"/>
      <c r="F6" s="387"/>
      <c r="G6" s="24"/>
      <c r="H6" s="387"/>
    </row>
    <row r="7" spans="1:19" ht="18.75" customHeight="1" thickBot="1" x14ac:dyDescent="0.35">
      <c r="A7" s="390"/>
    </row>
    <row r="8" spans="1:19" ht="27.75" customHeight="1" x14ac:dyDescent="0.3">
      <c r="A8" s="392" t="s">
        <v>125</v>
      </c>
      <c r="B8" s="114" t="s">
        <v>124</v>
      </c>
      <c r="C8" s="113"/>
      <c r="D8" s="236"/>
      <c r="E8" s="113"/>
      <c r="F8" s="113"/>
      <c r="G8" s="113"/>
      <c r="H8" s="113"/>
      <c r="I8" s="113"/>
      <c r="J8" s="113"/>
      <c r="K8" s="113"/>
      <c r="L8" s="113"/>
      <c r="M8" s="113"/>
      <c r="N8" s="100"/>
    </row>
    <row r="9" spans="1:19" ht="25.5" customHeight="1" x14ac:dyDescent="0.3">
      <c r="A9" s="101" t="s">
        <v>19</v>
      </c>
      <c r="B9" s="115" t="s">
        <v>121</v>
      </c>
      <c r="C9" s="103"/>
      <c r="D9" s="183"/>
      <c r="E9" s="102"/>
      <c r="F9" s="102"/>
      <c r="G9" s="103"/>
      <c r="H9" s="103"/>
      <c r="I9" s="103"/>
      <c r="J9" s="103"/>
      <c r="K9" s="103"/>
      <c r="L9" s="103"/>
      <c r="M9" s="103"/>
      <c r="N9" s="104"/>
    </row>
    <row r="10" spans="1:19" ht="29.25" customHeight="1" thickBot="1" x14ac:dyDescent="0.35">
      <c r="A10" s="116" t="s">
        <v>20</v>
      </c>
      <c r="B10" s="228" t="s">
        <v>84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9" ht="39" customHeight="1" thickBot="1" x14ac:dyDescent="0.35">
      <c r="A11" s="358" t="s">
        <v>95</v>
      </c>
      <c r="B11" s="359"/>
      <c r="C11" s="251">
        <v>1</v>
      </c>
      <c r="D11" s="253">
        <v>1</v>
      </c>
      <c r="E11" s="253">
        <v>1</v>
      </c>
      <c r="F11" s="253">
        <v>1</v>
      </c>
      <c r="G11" s="253">
        <v>1</v>
      </c>
      <c r="H11" s="253">
        <v>1</v>
      </c>
      <c r="I11" s="253">
        <v>1</v>
      </c>
      <c r="J11" s="253">
        <v>1</v>
      </c>
      <c r="K11" s="253">
        <v>1</v>
      </c>
      <c r="L11" s="253">
        <v>1</v>
      </c>
      <c r="M11" s="253">
        <v>1</v>
      </c>
      <c r="N11" s="254">
        <v>1</v>
      </c>
    </row>
    <row r="12" spans="1:19" ht="18.75" customHeight="1" thickBot="1" x14ac:dyDescent="0.35">
      <c r="A12" s="117"/>
      <c r="B12" s="112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9" ht="18.75" customHeight="1" thickBot="1" x14ac:dyDescent="0.35">
      <c r="A13" s="347" t="s">
        <v>86</v>
      </c>
      <c r="B13" s="348"/>
      <c r="C13" s="360" t="s">
        <v>85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2"/>
    </row>
    <row r="14" spans="1:19" s="105" customFormat="1" ht="18.75" customHeight="1" x14ac:dyDescent="0.3">
      <c r="A14" s="363" t="s">
        <v>33</v>
      </c>
      <c r="B14" s="364"/>
      <c r="C14" s="245" t="s">
        <v>21</v>
      </c>
      <c r="D14" s="124" t="s">
        <v>22</v>
      </c>
      <c r="E14" s="124" t="s">
        <v>23</v>
      </c>
      <c r="F14" s="124" t="s">
        <v>24</v>
      </c>
      <c r="G14" s="124" t="s">
        <v>25</v>
      </c>
      <c r="H14" s="124" t="s">
        <v>26</v>
      </c>
      <c r="I14" s="125" t="s">
        <v>27</v>
      </c>
      <c r="J14" s="125" t="s">
        <v>28</v>
      </c>
      <c r="K14" s="125" t="s">
        <v>29</v>
      </c>
      <c r="L14" s="125" t="s">
        <v>30</v>
      </c>
      <c r="M14" s="125" t="s">
        <v>31</v>
      </c>
      <c r="N14" s="126" t="s">
        <v>32</v>
      </c>
    </row>
    <row r="15" spans="1:19" s="105" customFormat="1" ht="18.75" customHeight="1" thickBot="1" x14ac:dyDescent="0.35">
      <c r="A15" s="365"/>
      <c r="B15" s="366"/>
      <c r="C15" s="265">
        <v>44197</v>
      </c>
      <c r="D15" s="265">
        <v>44228</v>
      </c>
      <c r="E15" s="265">
        <v>44256</v>
      </c>
      <c r="F15" s="265">
        <v>44287</v>
      </c>
      <c r="G15" s="265">
        <v>44317</v>
      </c>
      <c r="H15" s="265">
        <v>44348</v>
      </c>
      <c r="I15" s="265">
        <v>44378</v>
      </c>
      <c r="J15" s="265">
        <v>44409</v>
      </c>
      <c r="K15" s="265">
        <v>44440</v>
      </c>
      <c r="L15" s="265">
        <v>44470</v>
      </c>
      <c r="M15" s="265">
        <v>44501</v>
      </c>
      <c r="N15" s="265">
        <v>44531</v>
      </c>
    </row>
    <row r="16" spans="1:19" s="105" customFormat="1" ht="18.75" customHeight="1" x14ac:dyDescent="0.3">
      <c r="A16" s="127" t="s">
        <v>34</v>
      </c>
      <c r="B16" s="231"/>
      <c r="C16" s="246">
        <v>0.4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  <c r="S16" s="106"/>
    </row>
    <row r="17" spans="1:19" ht="18.75" customHeight="1" x14ac:dyDescent="0.3">
      <c r="A17" s="128" t="s">
        <v>35</v>
      </c>
      <c r="B17" s="232"/>
      <c r="C17" s="247"/>
      <c r="D17" s="187">
        <v>0.5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S17" s="107"/>
    </row>
    <row r="18" spans="1:19" ht="18.75" customHeight="1" x14ac:dyDescent="0.3">
      <c r="A18" s="128" t="s">
        <v>36</v>
      </c>
      <c r="B18" s="232"/>
      <c r="C18" s="247">
        <v>0.2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S18" s="107"/>
    </row>
    <row r="19" spans="1:19" ht="18.75" customHeight="1" x14ac:dyDescent="0.3">
      <c r="A19" s="128" t="s">
        <v>37</v>
      </c>
      <c r="B19" s="232"/>
      <c r="C19" s="248">
        <v>0.1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S19" s="107"/>
    </row>
    <row r="20" spans="1:19" ht="18.75" customHeight="1" x14ac:dyDescent="0.3">
      <c r="A20" s="128" t="s">
        <v>38</v>
      </c>
      <c r="B20" s="232"/>
      <c r="C20" s="248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S20" s="107"/>
    </row>
    <row r="21" spans="1:19" ht="18.75" customHeight="1" x14ac:dyDescent="0.3">
      <c r="A21" s="128" t="s">
        <v>39</v>
      </c>
      <c r="B21" s="232"/>
      <c r="C21" s="248"/>
      <c r="D21" s="187">
        <v>0.1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8"/>
      <c r="S21" s="107"/>
    </row>
    <row r="22" spans="1:19" ht="18.75" customHeight="1" x14ac:dyDescent="0.3">
      <c r="A22" s="128" t="s">
        <v>40</v>
      </c>
      <c r="B22" s="232"/>
      <c r="C22" s="248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S22" s="107"/>
    </row>
    <row r="23" spans="1:19" ht="18.75" customHeight="1" x14ac:dyDescent="0.3">
      <c r="A23" s="345" t="s">
        <v>41</v>
      </c>
      <c r="B23" s="233" t="s">
        <v>42</v>
      </c>
      <c r="C23" s="248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9" ht="18.75" customHeight="1" thickBot="1" x14ac:dyDescent="0.35">
      <c r="A24" s="346"/>
      <c r="B24" s="234" t="s">
        <v>45</v>
      </c>
      <c r="C24" s="24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</row>
    <row r="25" spans="1:19" ht="27.75" customHeight="1" thickBot="1" x14ac:dyDescent="0.35">
      <c r="A25" s="347" t="s">
        <v>89</v>
      </c>
      <c r="B25" s="348"/>
      <c r="C25" s="250">
        <f t="shared" ref="C25:N25" si="0">SUM(C16:C24)</f>
        <v>0.70000000000000007</v>
      </c>
      <c r="D25" s="191">
        <f t="shared" si="0"/>
        <v>0.6</v>
      </c>
      <c r="E25" s="191">
        <f t="shared" si="0"/>
        <v>0</v>
      </c>
      <c r="F25" s="191">
        <f t="shared" si="0"/>
        <v>0</v>
      </c>
      <c r="G25" s="191">
        <f t="shared" si="0"/>
        <v>0</v>
      </c>
      <c r="H25" s="191">
        <f t="shared" si="0"/>
        <v>0</v>
      </c>
      <c r="I25" s="191">
        <f t="shared" si="0"/>
        <v>0</v>
      </c>
      <c r="J25" s="191">
        <f t="shared" si="0"/>
        <v>0</v>
      </c>
      <c r="K25" s="191">
        <f t="shared" si="0"/>
        <v>0</v>
      </c>
      <c r="L25" s="191">
        <f t="shared" si="0"/>
        <v>0</v>
      </c>
      <c r="M25" s="191">
        <f t="shared" si="0"/>
        <v>0</v>
      </c>
      <c r="N25" s="192">
        <f t="shared" si="0"/>
        <v>0</v>
      </c>
    </row>
    <row r="26" spans="1:19" ht="18.75" customHeight="1" thickBot="1" x14ac:dyDescent="0.35">
      <c r="A26" s="349" t="s">
        <v>74</v>
      </c>
      <c r="B26" s="350"/>
      <c r="C26" s="251">
        <f>C$11*C25</f>
        <v>0.70000000000000007</v>
      </c>
      <c r="D26" s="238">
        <f t="shared" ref="D26:N26" si="1">D$11*D25</f>
        <v>0.6</v>
      </c>
      <c r="E26" s="238">
        <f t="shared" si="1"/>
        <v>0</v>
      </c>
      <c r="F26" s="238">
        <f t="shared" si="1"/>
        <v>0</v>
      </c>
      <c r="G26" s="238">
        <f t="shared" si="1"/>
        <v>0</v>
      </c>
      <c r="H26" s="238">
        <f t="shared" si="1"/>
        <v>0</v>
      </c>
      <c r="I26" s="238">
        <f t="shared" si="1"/>
        <v>0</v>
      </c>
      <c r="J26" s="238">
        <f t="shared" si="1"/>
        <v>0</v>
      </c>
      <c r="K26" s="238">
        <f t="shared" si="1"/>
        <v>0</v>
      </c>
      <c r="L26" s="238">
        <f t="shared" si="1"/>
        <v>0</v>
      </c>
      <c r="M26" s="238">
        <f t="shared" si="1"/>
        <v>0</v>
      </c>
      <c r="N26" s="252">
        <f t="shared" si="1"/>
        <v>0</v>
      </c>
    </row>
    <row r="27" spans="1:19" ht="18.75" customHeight="1" thickBot="1" x14ac:dyDescent="0.35">
      <c r="A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9" ht="29.25" customHeight="1" thickBot="1" x14ac:dyDescent="0.35">
      <c r="A28" s="367" t="s">
        <v>90</v>
      </c>
      <c r="B28" s="368"/>
      <c r="C28" s="351" t="s">
        <v>75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3"/>
    </row>
    <row r="29" spans="1:19" s="105" customFormat="1" ht="18.75" customHeight="1" x14ac:dyDescent="0.3">
      <c r="A29" s="354" t="s">
        <v>103</v>
      </c>
      <c r="B29" s="355"/>
      <c r="C29" s="255" t="s">
        <v>21</v>
      </c>
      <c r="D29" s="118" t="s">
        <v>22</v>
      </c>
      <c r="E29" s="118" t="s">
        <v>23</v>
      </c>
      <c r="F29" s="118" t="s">
        <v>24</v>
      </c>
      <c r="G29" s="118" t="s">
        <v>25</v>
      </c>
      <c r="H29" s="118" t="s">
        <v>26</v>
      </c>
      <c r="I29" s="119" t="s">
        <v>27</v>
      </c>
      <c r="J29" s="119" t="s">
        <v>28</v>
      </c>
      <c r="K29" s="119" t="s">
        <v>29</v>
      </c>
      <c r="L29" s="119" t="s">
        <v>30</v>
      </c>
      <c r="M29" s="119" t="s">
        <v>31</v>
      </c>
      <c r="N29" s="120" t="s">
        <v>32</v>
      </c>
    </row>
    <row r="30" spans="1:19" s="105" customFormat="1" ht="18.75" customHeight="1" thickBot="1" x14ac:dyDescent="0.35">
      <c r="A30" s="356"/>
      <c r="B30" s="357"/>
      <c r="C30" s="261">
        <f>C15</f>
        <v>44197</v>
      </c>
      <c r="D30" s="262">
        <f t="shared" ref="D30:N30" si="2">D15</f>
        <v>44228</v>
      </c>
      <c r="E30" s="262">
        <f t="shared" si="2"/>
        <v>44256</v>
      </c>
      <c r="F30" s="262">
        <f t="shared" si="2"/>
        <v>44287</v>
      </c>
      <c r="G30" s="262">
        <f t="shared" si="2"/>
        <v>44317</v>
      </c>
      <c r="H30" s="262">
        <f t="shared" si="2"/>
        <v>44348</v>
      </c>
      <c r="I30" s="262">
        <f t="shared" si="2"/>
        <v>44378</v>
      </c>
      <c r="J30" s="262">
        <f t="shared" si="2"/>
        <v>44409</v>
      </c>
      <c r="K30" s="262">
        <f t="shared" si="2"/>
        <v>44440</v>
      </c>
      <c r="L30" s="262">
        <f t="shared" si="2"/>
        <v>44470</v>
      </c>
      <c r="M30" s="262">
        <f t="shared" si="2"/>
        <v>44501</v>
      </c>
      <c r="N30" s="263">
        <f t="shared" si="2"/>
        <v>44531</v>
      </c>
    </row>
    <row r="31" spans="1:19" s="105" customFormat="1" ht="39.9" customHeight="1" thickBot="1" x14ac:dyDescent="0.35">
      <c r="A31" s="121" t="s">
        <v>56</v>
      </c>
      <c r="B31" s="229" t="s">
        <v>99</v>
      </c>
      <c r="C31" s="256">
        <v>0.3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4"/>
      <c r="S31" s="106"/>
    </row>
    <row r="32" spans="1:19" ht="39.9" customHeight="1" thickBot="1" x14ac:dyDescent="0.35">
      <c r="A32" s="122" t="s">
        <v>57</v>
      </c>
      <c r="B32" s="229" t="s">
        <v>100</v>
      </c>
      <c r="C32" s="257"/>
      <c r="D32" s="195">
        <v>0.2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6"/>
      <c r="S32" s="107"/>
    </row>
    <row r="33" spans="1:19" ht="39.9" customHeight="1" thickBot="1" x14ac:dyDescent="0.35">
      <c r="A33" s="122" t="s">
        <v>58</v>
      </c>
      <c r="B33" s="229" t="s">
        <v>101</v>
      </c>
      <c r="C33" s="257"/>
      <c r="D33" s="195">
        <v>0.2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6"/>
      <c r="S33" s="107"/>
    </row>
    <row r="34" spans="1:19" ht="39.9" customHeight="1" thickBot="1" x14ac:dyDescent="0.35">
      <c r="A34" s="123" t="s">
        <v>76</v>
      </c>
      <c r="B34" s="229" t="s">
        <v>102</v>
      </c>
      <c r="C34" s="258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S34" s="107"/>
    </row>
    <row r="35" spans="1:19" ht="18.75" customHeight="1" thickBot="1" x14ac:dyDescent="0.35">
      <c r="A35" s="367" t="s">
        <v>87</v>
      </c>
      <c r="B35" s="368"/>
      <c r="C35" s="259">
        <f t="shared" ref="C35:N35" si="3">SUM(C31:C34)</f>
        <v>0.3</v>
      </c>
      <c r="D35" s="199">
        <f t="shared" si="3"/>
        <v>0.4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t="shared" si="3"/>
        <v>0</v>
      </c>
      <c r="M35" s="199">
        <f t="shared" si="3"/>
        <v>0</v>
      </c>
      <c r="N35" s="200">
        <f t="shared" si="3"/>
        <v>0</v>
      </c>
    </row>
    <row r="36" spans="1:19" ht="18.75" customHeight="1" thickBot="1" x14ac:dyDescent="0.35">
      <c r="A36" s="349" t="s">
        <v>88</v>
      </c>
      <c r="B36" s="350"/>
      <c r="C36" s="251">
        <f>C$11-C26</f>
        <v>0.29999999999999993</v>
      </c>
      <c r="D36" s="238">
        <f t="shared" ref="D36:N36" si="4">D$11-D26</f>
        <v>0.4</v>
      </c>
      <c r="E36" s="238">
        <f t="shared" si="4"/>
        <v>1</v>
      </c>
      <c r="F36" s="238">
        <f t="shared" si="4"/>
        <v>1</v>
      </c>
      <c r="G36" s="238">
        <f t="shared" si="4"/>
        <v>1</v>
      </c>
      <c r="H36" s="238">
        <f t="shared" si="4"/>
        <v>1</v>
      </c>
      <c r="I36" s="238">
        <f t="shared" si="4"/>
        <v>1</v>
      </c>
      <c r="J36" s="238">
        <f t="shared" si="4"/>
        <v>1</v>
      </c>
      <c r="K36" s="238">
        <f t="shared" si="4"/>
        <v>1</v>
      </c>
      <c r="L36" s="238">
        <f t="shared" si="4"/>
        <v>1</v>
      </c>
      <c r="M36" s="238">
        <f t="shared" si="4"/>
        <v>1</v>
      </c>
      <c r="N36" s="252">
        <f t="shared" si="4"/>
        <v>1</v>
      </c>
    </row>
    <row r="37" spans="1:19" ht="18.75" customHeight="1" thickBot="1" x14ac:dyDescent="0.35"/>
    <row r="38" spans="1:19" ht="38.25" customHeight="1" thickBot="1" x14ac:dyDescent="0.35">
      <c r="A38" s="369" t="s">
        <v>93</v>
      </c>
      <c r="B38" s="370"/>
      <c r="C38" s="184">
        <f t="shared" ref="C38:N38" si="5">C25+C35</f>
        <v>1</v>
      </c>
      <c r="D38" s="184">
        <f t="shared" si="5"/>
        <v>1</v>
      </c>
      <c r="E38" s="184">
        <f t="shared" si="5"/>
        <v>0</v>
      </c>
      <c r="F38" s="184">
        <f t="shared" si="5"/>
        <v>0</v>
      </c>
      <c r="G38" s="184">
        <f t="shared" si="5"/>
        <v>0</v>
      </c>
      <c r="H38" s="184">
        <f t="shared" si="5"/>
        <v>0</v>
      </c>
      <c r="I38" s="184">
        <f t="shared" si="5"/>
        <v>0</v>
      </c>
      <c r="J38" s="184">
        <f t="shared" si="5"/>
        <v>0</v>
      </c>
      <c r="K38" s="184">
        <f t="shared" si="5"/>
        <v>0</v>
      </c>
      <c r="L38" s="184">
        <f t="shared" si="5"/>
        <v>0</v>
      </c>
      <c r="M38" s="184">
        <f t="shared" si="5"/>
        <v>0</v>
      </c>
      <c r="N38" s="260">
        <f t="shared" si="5"/>
        <v>0</v>
      </c>
    </row>
    <row r="39" spans="1:19" ht="18.75" customHeight="1" thickBot="1" x14ac:dyDescent="0.35"/>
    <row r="40" spans="1:19" ht="27.75" customHeight="1" x14ac:dyDescent="0.3">
      <c r="A40" s="392" t="s">
        <v>126</v>
      </c>
      <c r="B40" s="114" t="s">
        <v>129</v>
      </c>
      <c r="C40" s="113"/>
      <c r="D40" s="236" t="s">
        <v>92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00"/>
    </row>
    <row r="41" spans="1:19" ht="25.5" customHeight="1" x14ac:dyDescent="0.3">
      <c r="A41" s="101" t="s">
        <v>19</v>
      </c>
      <c r="B41" s="115" t="s">
        <v>122</v>
      </c>
      <c r="C41" s="244"/>
      <c r="D41" s="183"/>
      <c r="E41" s="102"/>
      <c r="F41" s="102"/>
      <c r="G41" s="103"/>
      <c r="H41" s="103"/>
      <c r="I41" s="103"/>
      <c r="J41" s="103"/>
      <c r="K41" s="103"/>
      <c r="L41" s="103"/>
      <c r="M41" s="103"/>
      <c r="N41" s="104"/>
    </row>
    <row r="42" spans="1:19" ht="29.25" customHeight="1" thickBot="1" x14ac:dyDescent="0.35">
      <c r="A42" s="116" t="s">
        <v>20</v>
      </c>
      <c r="B42" s="228" t="s">
        <v>84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9" ht="39" customHeight="1" thickBot="1" x14ac:dyDescent="0.35">
      <c r="A43" s="358" t="s">
        <v>96</v>
      </c>
      <c r="B43" s="359"/>
      <c r="C43" s="251">
        <v>0.8</v>
      </c>
      <c r="D43" s="253">
        <v>0.8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4">
        <v>0</v>
      </c>
    </row>
    <row r="44" spans="1:19" ht="18.75" customHeight="1" thickBot="1" x14ac:dyDescent="0.35">
      <c r="A44" s="117"/>
      <c r="B44" s="112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9" ht="18.75" customHeight="1" thickBot="1" x14ac:dyDescent="0.35">
      <c r="A45" s="347" t="s">
        <v>86</v>
      </c>
      <c r="B45" s="348"/>
      <c r="C45" s="360" t="s">
        <v>85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2"/>
    </row>
    <row r="46" spans="1:19" s="105" customFormat="1" ht="18.75" customHeight="1" x14ac:dyDescent="0.3">
      <c r="A46" s="363" t="s">
        <v>33</v>
      </c>
      <c r="B46" s="364"/>
      <c r="C46" s="245" t="s">
        <v>21</v>
      </c>
      <c r="D46" s="124" t="s">
        <v>22</v>
      </c>
      <c r="E46" s="124" t="s">
        <v>23</v>
      </c>
      <c r="F46" s="124" t="s">
        <v>24</v>
      </c>
      <c r="G46" s="124" t="s">
        <v>25</v>
      </c>
      <c r="H46" s="124" t="s">
        <v>26</v>
      </c>
      <c r="I46" s="125" t="s">
        <v>27</v>
      </c>
      <c r="J46" s="125" t="s">
        <v>28</v>
      </c>
      <c r="K46" s="125" t="s">
        <v>29</v>
      </c>
      <c r="L46" s="125" t="s">
        <v>30</v>
      </c>
      <c r="M46" s="125" t="s">
        <v>31</v>
      </c>
      <c r="N46" s="126" t="s">
        <v>32</v>
      </c>
    </row>
    <row r="47" spans="1:19" s="105" customFormat="1" ht="18.75" customHeight="1" thickBot="1" x14ac:dyDescent="0.35">
      <c r="A47" s="365"/>
      <c r="B47" s="366"/>
      <c r="C47" s="264">
        <f>C15</f>
        <v>44197</v>
      </c>
      <c r="D47" s="265">
        <f t="shared" ref="D47:N47" si="6">D15</f>
        <v>44228</v>
      </c>
      <c r="E47" s="265">
        <f t="shared" si="6"/>
        <v>44256</v>
      </c>
      <c r="F47" s="265">
        <f t="shared" si="6"/>
        <v>44287</v>
      </c>
      <c r="G47" s="265">
        <f t="shared" si="6"/>
        <v>44317</v>
      </c>
      <c r="H47" s="265">
        <f t="shared" si="6"/>
        <v>44348</v>
      </c>
      <c r="I47" s="265">
        <f t="shared" si="6"/>
        <v>44378</v>
      </c>
      <c r="J47" s="265">
        <f t="shared" si="6"/>
        <v>44409</v>
      </c>
      <c r="K47" s="265">
        <f t="shared" si="6"/>
        <v>44440</v>
      </c>
      <c r="L47" s="265">
        <f t="shared" si="6"/>
        <v>44470</v>
      </c>
      <c r="M47" s="265">
        <f t="shared" si="6"/>
        <v>44501</v>
      </c>
      <c r="N47" s="266">
        <f t="shared" si="6"/>
        <v>44531</v>
      </c>
    </row>
    <row r="48" spans="1:19" s="105" customFormat="1" ht="18.75" customHeight="1" x14ac:dyDescent="0.3">
      <c r="A48" s="127" t="s">
        <v>34</v>
      </c>
      <c r="B48" s="231"/>
      <c r="C48" s="246">
        <v>0.2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6"/>
      <c r="S48" s="106"/>
    </row>
    <row r="49" spans="1:19" ht="18.75" customHeight="1" x14ac:dyDescent="0.3">
      <c r="A49" s="128" t="s">
        <v>35</v>
      </c>
      <c r="B49" s="232"/>
      <c r="C49" s="247"/>
      <c r="D49" s="187">
        <v>0.1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S49" s="107"/>
    </row>
    <row r="50" spans="1:19" ht="18.75" customHeight="1" x14ac:dyDescent="0.3">
      <c r="A50" s="128" t="s">
        <v>36</v>
      </c>
      <c r="B50" s="232"/>
      <c r="C50" s="24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  <c r="S50" s="107"/>
    </row>
    <row r="51" spans="1:19" ht="18.75" customHeight="1" x14ac:dyDescent="0.3">
      <c r="A51" s="128" t="s">
        <v>37</v>
      </c>
      <c r="B51" s="232"/>
      <c r="C51" s="248">
        <v>0.1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S51" s="107"/>
    </row>
    <row r="52" spans="1:19" ht="18.75" customHeight="1" x14ac:dyDescent="0.3">
      <c r="A52" s="128" t="s">
        <v>38</v>
      </c>
      <c r="B52" s="232"/>
      <c r="C52" s="248"/>
      <c r="D52" s="187">
        <v>0.4</v>
      </c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S52" s="107"/>
    </row>
    <row r="53" spans="1:19" ht="18.75" customHeight="1" x14ac:dyDescent="0.3">
      <c r="A53" s="128" t="s">
        <v>39</v>
      </c>
      <c r="B53" s="232"/>
      <c r="C53" s="248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  <c r="S53" s="107"/>
    </row>
    <row r="54" spans="1:19" ht="18.75" customHeight="1" x14ac:dyDescent="0.3">
      <c r="A54" s="128" t="s">
        <v>40</v>
      </c>
      <c r="B54" s="232"/>
      <c r="C54" s="248">
        <v>0.2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8"/>
      <c r="S54" s="107"/>
    </row>
    <row r="55" spans="1:19" ht="18.75" customHeight="1" x14ac:dyDescent="0.3">
      <c r="A55" s="345" t="s">
        <v>41</v>
      </c>
      <c r="B55" s="233" t="s">
        <v>42</v>
      </c>
      <c r="C55" s="248"/>
      <c r="D55" s="187">
        <v>0.1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8"/>
    </row>
    <row r="56" spans="1:19" ht="18.75" customHeight="1" thickBot="1" x14ac:dyDescent="0.35">
      <c r="A56" s="346"/>
      <c r="B56" s="234" t="s">
        <v>45</v>
      </c>
      <c r="C56" s="24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90"/>
    </row>
    <row r="57" spans="1:19" ht="27.75" customHeight="1" thickBot="1" x14ac:dyDescent="0.35">
      <c r="A57" s="347" t="s">
        <v>89</v>
      </c>
      <c r="B57" s="348"/>
      <c r="C57" s="250">
        <f t="shared" ref="C57:N57" si="7">SUM(C48:C56)</f>
        <v>0.5</v>
      </c>
      <c r="D57" s="191">
        <f t="shared" si="7"/>
        <v>0.6</v>
      </c>
      <c r="E57" s="191">
        <f t="shared" si="7"/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 t="shared" si="7"/>
        <v>0</v>
      </c>
      <c r="L57" s="191">
        <f t="shared" si="7"/>
        <v>0</v>
      </c>
      <c r="M57" s="191">
        <f t="shared" si="7"/>
        <v>0</v>
      </c>
      <c r="N57" s="192">
        <f t="shared" si="7"/>
        <v>0</v>
      </c>
    </row>
    <row r="58" spans="1:19" ht="18.75" customHeight="1" thickBot="1" x14ac:dyDescent="0.35">
      <c r="A58" s="349" t="s">
        <v>74</v>
      </c>
      <c r="B58" s="350"/>
      <c r="C58" s="270">
        <f>C$43*C57</f>
        <v>0.4</v>
      </c>
      <c r="D58" s="238">
        <f t="shared" ref="D58:N58" si="8">D$43*D57</f>
        <v>0.48</v>
      </c>
      <c r="E58" s="238">
        <f t="shared" si="8"/>
        <v>0</v>
      </c>
      <c r="F58" s="238">
        <f t="shared" si="8"/>
        <v>0</v>
      </c>
      <c r="G58" s="238">
        <f t="shared" si="8"/>
        <v>0</v>
      </c>
      <c r="H58" s="238">
        <f t="shared" si="8"/>
        <v>0</v>
      </c>
      <c r="I58" s="238">
        <f t="shared" si="8"/>
        <v>0</v>
      </c>
      <c r="J58" s="238">
        <f t="shared" si="8"/>
        <v>0</v>
      </c>
      <c r="K58" s="238">
        <f t="shared" si="8"/>
        <v>0</v>
      </c>
      <c r="L58" s="238">
        <f t="shared" si="8"/>
        <v>0</v>
      </c>
      <c r="M58" s="238">
        <f t="shared" si="8"/>
        <v>0</v>
      </c>
      <c r="N58" s="252">
        <f t="shared" si="8"/>
        <v>0</v>
      </c>
    </row>
    <row r="59" spans="1:19" ht="18.75" customHeight="1" thickBot="1" x14ac:dyDescent="0.35">
      <c r="A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1:19" ht="29.25" customHeight="1" thickBot="1" x14ac:dyDescent="0.35">
      <c r="A60" s="367" t="s">
        <v>90</v>
      </c>
      <c r="B60" s="368"/>
      <c r="C60" s="351" t="s">
        <v>75</v>
      </c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3"/>
    </row>
    <row r="61" spans="1:19" s="105" customFormat="1" ht="18.75" customHeight="1" x14ac:dyDescent="0.3">
      <c r="A61" s="354" t="s">
        <v>103</v>
      </c>
      <c r="B61" s="355"/>
      <c r="C61" s="255" t="s">
        <v>21</v>
      </c>
      <c r="D61" s="118" t="s">
        <v>22</v>
      </c>
      <c r="E61" s="118" t="s">
        <v>23</v>
      </c>
      <c r="F61" s="118" t="s">
        <v>24</v>
      </c>
      <c r="G61" s="118" t="s">
        <v>25</v>
      </c>
      <c r="H61" s="118" t="s">
        <v>26</v>
      </c>
      <c r="I61" s="119" t="s">
        <v>27</v>
      </c>
      <c r="J61" s="119" t="s">
        <v>28</v>
      </c>
      <c r="K61" s="119" t="s">
        <v>29</v>
      </c>
      <c r="L61" s="119" t="s">
        <v>30</v>
      </c>
      <c r="M61" s="119" t="s">
        <v>31</v>
      </c>
      <c r="N61" s="120" t="s">
        <v>32</v>
      </c>
    </row>
    <row r="62" spans="1:19" s="105" customFormat="1" ht="18.75" customHeight="1" thickBot="1" x14ac:dyDescent="0.35">
      <c r="A62" s="356"/>
      <c r="B62" s="357"/>
      <c r="C62" s="261">
        <f>C15</f>
        <v>44197</v>
      </c>
      <c r="D62" s="262">
        <f t="shared" ref="D62:N62" si="9">D15</f>
        <v>44228</v>
      </c>
      <c r="E62" s="262">
        <f t="shared" si="9"/>
        <v>44256</v>
      </c>
      <c r="F62" s="262">
        <f t="shared" si="9"/>
        <v>44287</v>
      </c>
      <c r="G62" s="262">
        <f t="shared" si="9"/>
        <v>44317</v>
      </c>
      <c r="H62" s="262">
        <f t="shared" si="9"/>
        <v>44348</v>
      </c>
      <c r="I62" s="262">
        <f t="shared" si="9"/>
        <v>44378</v>
      </c>
      <c r="J62" s="262">
        <f t="shared" si="9"/>
        <v>44409</v>
      </c>
      <c r="K62" s="262">
        <f t="shared" si="9"/>
        <v>44440</v>
      </c>
      <c r="L62" s="262">
        <f t="shared" si="9"/>
        <v>44470</v>
      </c>
      <c r="M62" s="262">
        <f t="shared" si="9"/>
        <v>44501</v>
      </c>
      <c r="N62" s="263">
        <f t="shared" si="9"/>
        <v>44531</v>
      </c>
    </row>
    <row r="63" spans="1:19" s="105" customFormat="1" ht="39.9" customHeight="1" thickBot="1" x14ac:dyDescent="0.35">
      <c r="A63" s="121" t="s">
        <v>56</v>
      </c>
      <c r="B63" s="229" t="s">
        <v>99</v>
      </c>
      <c r="C63" s="256">
        <v>0.1</v>
      </c>
      <c r="D63" s="193">
        <v>0.1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4"/>
      <c r="S63" s="106"/>
    </row>
    <row r="64" spans="1:19" ht="39.9" customHeight="1" thickBot="1" x14ac:dyDescent="0.35">
      <c r="A64" s="122" t="s">
        <v>57</v>
      </c>
      <c r="B64" s="229" t="s">
        <v>100</v>
      </c>
      <c r="C64" s="257">
        <v>0.3</v>
      </c>
      <c r="D64" s="195">
        <v>0.08</v>
      </c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S64" s="107"/>
    </row>
    <row r="65" spans="1:19" ht="39.9" customHeight="1" thickBot="1" x14ac:dyDescent="0.35">
      <c r="A65" s="122" t="s">
        <v>58</v>
      </c>
      <c r="B65" s="229" t="s">
        <v>101</v>
      </c>
      <c r="C65" s="257">
        <v>0.05</v>
      </c>
      <c r="D65" s="195">
        <v>0.22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6"/>
      <c r="S65" s="107"/>
    </row>
    <row r="66" spans="1:19" ht="39.9" customHeight="1" thickBot="1" x14ac:dyDescent="0.35">
      <c r="A66" s="123" t="s">
        <v>76</v>
      </c>
      <c r="B66" s="229" t="s">
        <v>102</v>
      </c>
      <c r="C66" s="258">
        <v>0.05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8"/>
      <c r="S66" s="107"/>
    </row>
    <row r="67" spans="1:19" ht="18.75" customHeight="1" thickBot="1" x14ac:dyDescent="0.35">
      <c r="A67" s="367" t="s">
        <v>87</v>
      </c>
      <c r="B67" s="368"/>
      <c r="C67" s="259">
        <f t="shared" ref="C67:N67" si="10">SUM(C63:C66)</f>
        <v>0.5</v>
      </c>
      <c r="D67" s="199">
        <f t="shared" si="10"/>
        <v>0.4</v>
      </c>
      <c r="E67" s="199">
        <f t="shared" si="10"/>
        <v>0</v>
      </c>
      <c r="F67" s="199">
        <f t="shared" si="10"/>
        <v>0</v>
      </c>
      <c r="G67" s="199">
        <f t="shared" si="10"/>
        <v>0</v>
      </c>
      <c r="H67" s="199">
        <f t="shared" si="10"/>
        <v>0</v>
      </c>
      <c r="I67" s="199">
        <f t="shared" si="10"/>
        <v>0</v>
      </c>
      <c r="J67" s="199">
        <f t="shared" si="10"/>
        <v>0</v>
      </c>
      <c r="K67" s="199">
        <f t="shared" si="10"/>
        <v>0</v>
      </c>
      <c r="L67" s="199">
        <f t="shared" si="10"/>
        <v>0</v>
      </c>
      <c r="M67" s="199">
        <f t="shared" si="10"/>
        <v>0</v>
      </c>
      <c r="N67" s="200">
        <f t="shared" si="10"/>
        <v>0</v>
      </c>
    </row>
    <row r="68" spans="1:19" ht="18.75" customHeight="1" thickBot="1" x14ac:dyDescent="0.35">
      <c r="A68" s="349" t="s">
        <v>88</v>
      </c>
      <c r="B68" s="350"/>
      <c r="C68" s="251">
        <f>C$43-C58</f>
        <v>0.4</v>
      </c>
      <c r="D68" s="238">
        <f t="shared" ref="D68:N68" si="11">D$43-D58</f>
        <v>0.32000000000000006</v>
      </c>
      <c r="E68" s="238">
        <f t="shared" si="11"/>
        <v>0</v>
      </c>
      <c r="F68" s="238">
        <f t="shared" si="11"/>
        <v>0</v>
      </c>
      <c r="G68" s="238">
        <f t="shared" si="11"/>
        <v>0</v>
      </c>
      <c r="H68" s="238">
        <f t="shared" si="11"/>
        <v>0</v>
      </c>
      <c r="I68" s="238">
        <f t="shared" si="11"/>
        <v>0</v>
      </c>
      <c r="J68" s="238">
        <f t="shared" si="11"/>
        <v>0</v>
      </c>
      <c r="K68" s="238">
        <f t="shared" si="11"/>
        <v>0</v>
      </c>
      <c r="L68" s="238">
        <f t="shared" si="11"/>
        <v>0</v>
      </c>
      <c r="M68" s="238">
        <f t="shared" si="11"/>
        <v>0</v>
      </c>
      <c r="N68" s="252">
        <f t="shared" si="11"/>
        <v>0</v>
      </c>
    </row>
    <row r="69" spans="1:19" ht="18.75" customHeight="1" thickBot="1" x14ac:dyDescent="0.35"/>
    <row r="70" spans="1:19" ht="38.25" customHeight="1" thickBot="1" x14ac:dyDescent="0.35">
      <c r="A70" s="369" t="s">
        <v>93</v>
      </c>
      <c r="B70" s="370"/>
      <c r="C70" s="235">
        <f t="shared" ref="C70:N70" si="12">C57+C67</f>
        <v>1</v>
      </c>
      <c r="D70" s="184">
        <f t="shared" si="12"/>
        <v>1</v>
      </c>
      <c r="E70" s="184">
        <f t="shared" si="12"/>
        <v>0</v>
      </c>
      <c r="F70" s="184">
        <f t="shared" si="12"/>
        <v>0</v>
      </c>
      <c r="G70" s="184">
        <f t="shared" si="12"/>
        <v>0</v>
      </c>
      <c r="H70" s="184">
        <f t="shared" si="12"/>
        <v>0</v>
      </c>
      <c r="I70" s="184">
        <f t="shared" si="12"/>
        <v>0</v>
      </c>
      <c r="J70" s="184">
        <f t="shared" si="12"/>
        <v>0</v>
      </c>
      <c r="K70" s="184">
        <f t="shared" si="12"/>
        <v>0</v>
      </c>
      <c r="L70" s="184">
        <f t="shared" si="12"/>
        <v>0</v>
      </c>
      <c r="M70" s="184">
        <f t="shared" si="12"/>
        <v>0</v>
      </c>
      <c r="N70" s="184">
        <f t="shared" si="12"/>
        <v>0</v>
      </c>
    </row>
    <row r="71" spans="1:19" ht="18.75" customHeight="1" thickBot="1" x14ac:dyDescent="0.35"/>
    <row r="72" spans="1:19" ht="27.75" customHeight="1" x14ac:dyDescent="0.3">
      <c r="A72" s="392" t="s">
        <v>127</v>
      </c>
      <c r="B72" s="114" t="s">
        <v>128</v>
      </c>
      <c r="C72" s="113"/>
      <c r="D72" s="236" t="s">
        <v>92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00"/>
    </row>
    <row r="73" spans="1:19" ht="25.5" customHeight="1" x14ac:dyDescent="0.3">
      <c r="A73" s="101" t="s">
        <v>19</v>
      </c>
      <c r="B73" s="115" t="s">
        <v>122</v>
      </c>
      <c r="C73" s="103"/>
      <c r="D73" s="183"/>
      <c r="E73" s="102"/>
      <c r="F73" s="102"/>
      <c r="G73" s="103"/>
      <c r="H73" s="103"/>
      <c r="I73" s="103"/>
      <c r="J73" s="103"/>
      <c r="K73" s="103"/>
      <c r="L73" s="103"/>
      <c r="M73" s="103"/>
      <c r="N73" s="104"/>
    </row>
    <row r="74" spans="1:19" ht="29.25" customHeight="1" thickBot="1" x14ac:dyDescent="0.35">
      <c r="A74" s="116" t="s">
        <v>20</v>
      </c>
      <c r="B74" s="228" t="s">
        <v>84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</row>
    <row r="75" spans="1:19" ht="39" customHeight="1" thickBot="1" x14ac:dyDescent="0.35">
      <c r="A75" s="358" t="s">
        <v>95</v>
      </c>
      <c r="B75" s="359"/>
      <c r="C75" s="251">
        <v>0.6</v>
      </c>
      <c r="D75" s="253">
        <v>0.6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4">
        <v>0</v>
      </c>
    </row>
    <row r="76" spans="1:19" ht="18.75" customHeight="1" thickBot="1" x14ac:dyDescent="0.35">
      <c r="A76" s="117"/>
      <c r="B76" s="112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9" ht="18.75" customHeight="1" thickBot="1" x14ac:dyDescent="0.35">
      <c r="A77" s="347" t="s">
        <v>86</v>
      </c>
      <c r="B77" s="348"/>
      <c r="C77" s="360" t="s">
        <v>85</v>
      </c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2"/>
    </row>
    <row r="78" spans="1:19" s="105" customFormat="1" ht="18.75" customHeight="1" x14ac:dyDescent="0.3">
      <c r="A78" s="363" t="s">
        <v>33</v>
      </c>
      <c r="B78" s="364"/>
      <c r="C78" s="245" t="s">
        <v>21</v>
      </c>
      <c r="D78" s="124" t="s">
        <v>22</v>
      </c>
      <c r="E78" s="124" t="s">
        <v>23</v>
      </c>
      <c r="F78" s="124" t="s">
        <v>24</v>
      </c>
      <c r="G78" s="124" t="s">
        <v>25</v>
      </c>
      <c r="H78" s="124" t="s">
        <v>26</v>
      </c>
      <c r="I78" s="125" t="s">
        <v>27</v>
      </c>
      <c r="J78" s="125" t="s">
        <v>28</v>
      </c>
      <c r="K78" s="125" t="s">
        <v>29</v>
      </c>
      <c r="L78" s="125" t="s">
        <v>30</v>
      </c>
      <c r="M78" s="125" t="s">
        <v>31</v>
      </c>
      <c r="N78" s="126" t="s">
        <v>32</v>
      </c>
    </row>
    <row r="79" spans="1:19" s="105" customFormat="1" ht="18.75" customHeight="1" thickBot="1" x14ac:dyDescent="0.35">
      <c r="A79" s="365"/>
      <c r="B79" s="366"/>
      <c r="C79" s="264">
        <f>C15</f>
        <v>44197</v>
      </c>
      <c r="D79" s="265">
        <f t="shared" ref="D79:N79" si="13">D15</f>
        <v>44228</v>
      </c>
      <c r="E79" s="265">
        <f t="shared" si="13"/>
        <v>44256</v>
      </c>
      <c r="F79" s="265">
        <f t="shared" si="13"/>
        <v>44287</v>
      </c>
      <c r="G79" s="265">
        <f t="shared" si="13"/>
        <v>44317</v>
      </c>
      <c r="H79" s="265">
        <f t="shared" si="13"/>
        <v>44348</v>
      </c>
      <c r="I79" s="265">
        <f t="shared" si="13"/>
        <v>44378</v>
      </c>
      <c r="J79" s="265">
        <f t="shared" si="13"/>
        <v>44409</v>
      </c>
      <c r="K79" s="265">
        <f t="shared" si="13"/>
        <v>44440</v>
      </c>
      <c r="L79" s="265">
        <f t="shared" si="13"/>
        <v>44470</v>
      </c>
      <c r="M79" s="265">
        <f t="shared" si="13"/>
        <v>44501</v>
      </c>
      <c r="N79" s="266">
        <f t="shared" si="13"/>
        <v>44531</v>
      </c>
    </row>
    <row r="80" spans="1:19" s="105" customFormat="1" ht="18.75" customHeight="1" x14ac:dyDescent="0.3">
      <c r="A80" s="127" t="s">
        <v>34</v>
      </c>
      <c r="B80" s="231"/>
      <c r="C80" s="246">
        <v>0.2</v>
      </c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6"/>
      <c r="S80" s="106"/>
    </row>
    <row r="81" spans="1:19" ht="18.75" customHeight="1" x14ac:dyDescent="0.3">
      <c r="A81" s="128" t="s">
        <v>35</v>
      </c>
      <c r="B81" s="232"/>
      <c r="C81" s="24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8"/>
      <c r="S81" s="107"/>
    </row>
    <row r="82" spans="1:19" ht="18.75" customHeight="1" x14ac:dyDescent="0.3">
      <c r="A82" s="128" t="s">
        <v>36</v>
      </c>
      <c r="B82" s="232"/>
      <c r="C82" s="247"/>
      <c r="D82" s="187">
        <v>0.1</v>
      </c>
      <c r="E82" s="187"/>
      <c r="F82" s="187"/>
      <c r="G82" s="187"/>
      <c r="H82" s="187"/>
      <c r="I82" s="187"/>
      <c r="J82" s="187"/>
      <c r="K82" s="187"/>
      <c r="L82" s="187"/>
      <c r="M82" s="187"/>
      <c r="N82" s="188"/>
      <c r="S82" s="107"/>
    </row>
    <row r="83" spans="1:19" ht="18.75" customHeight="1" x14ac:dyDescent="0.3">
      <c r="A83" s="128" t="s">
        <v>37</v>
      </c>
      <c r="B83" s="232"/>
      <c r="C83" s="248">
        <v>0.1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8"/>
      <c r="S83" s="107"/>
    </row>
    <row r="84" spans="1:19" ht="18.75" customHeight="1" x14ac:dyDescent="0.3">
      <c r="A84" s="128" t="s">
        <v>38</v>
      </c>
      <c r="B84" s="232"/>
      <c r="C84" s="248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8"/>
      <c r="S84" s="107"/>
    </row>
    <row r="85" spans="1:19" ht="18.75" customHeight="1" x14ac:dyDescent="0.3">
      <c r="A85" s="128" t="s">
        <v>39</v>
      </c>
      <c r="B85" s="232"/>
      <c r="C85" s="248"/>
      <c r="D85" s="187">
        <v>0.15</v>
      </c>
      <c r="E85" s="187"/>
      <c r="F85" s="187"/>
      <c r="G85" s="187"/>
      <c r="H85" s="187"/>
      <c r="I85" s="187"/>
      <c r="J85" s="187"/>
      <c r="K85" s="187"/>
      <c r="L85" s="187"/>
      <c r="M85" s="187"/>
      <c r="N85" s="188"/>
      <c r="S85" s="107"/>
    </row>
    <row r="86" spans="1:19" ht="18.75" customHeight="1" x14ac:dyDescent="0.3">
      <c r="A86" s="128" t="s">
        <v>40</v>
      </c>
      <c r="B86" s="232"/>
      <c r="C86" s="248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8"/>
      <c r="S86" s="107"/>
    </row>
    <row r="87" spans="1:19" ht="18.75" customHeight="1" x14ac:dyDescent="0.3">
      <c r="A87" s="345" t="s">
        <v>41</v>
      </c>
      <c r="B87" s="233" t="s">
        <v>42</v>
      </c>
      <c r="C87" s="248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8"/>
    </row>
    <row r="88" spans="1:19" ht="18.75" customHeight="1" thickBot="1" x14ac:dyDescent="0.35">
      <c r="A88" s="346"/>
      <c r="B88" s="234" t="s">
        <v>45</v>
      </c>
      <c r="C88" s="24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</row>
    <row r="89" spans="1:19" ht="27.75" customHeight="1" thickBot="1" x14ac:dyDescent="0.35">
      <c r="A89" s="347" t="s">
        <v>89</v>
      </c>
      <c r="B89" s="348"/>
      <c r="C89" s="250">
        <f t="shared" ref="C89:N89" si="14">SUM(C80:C88)</f>
        <v>0.30000000000000004</v>
      </c>
      <c r="D89" s="191">
        <f t="shared" si="14"/>
        <v>0.25</v>
      </c>
      <c r="E89" s="191">
        <f t="shared" si="14"/>
        <v>0</v>
      </c>
      <c r="F89" s="191">
        <f t="shared" si="14"/>
        <v>0</v>
      </c>
      <c r="G89" s="191">
        <f t="shared" si="14"/>
        <v>0</v>
      </c>
      <c r="H89" s="191">
        <f t="shared" si="14"/>
        <v>0</v>
      </c>
      <c r="I89" s="191">
        <f t="shared" si="14"/>
        <v>0</v>
      </c>
      <c r="J89" s="191">
        <f t="shared" si="14"/>
        <v>0</v>
      </c>
      <c r="K89" s="191">
        <f t="shared" si="14"/>
        <v>0</v>
      </c>
      <c r="L89" s="191">
        <f t="shared" si="14"/>
        <v>0</v>
      </c>
      <c r="M89" s="191">
        <f t="shared" si="14"/>
        <v>0</v>
      </c>
      <c r="N89" s="192">
        <f t="shared" si="14"/>
        <v>0</v>
      </c>
    </row>
    <row r="90" spans="1:19" ht="18.75" customHeight="1" thickBot="1" x14ac:dyDescent="0.35">
      <c r="A90" s="349" t="s">
        <v>74</v>
      </c>
      <c r="B90" s="350"/>
      <c r="C90" s="251">
        <f>C$75*C89</f>
        <v>0.18000000000000002</v>
      </c>
      <c r="D90" s="238">
        <f t="shared" ref="D90:N90" si="15">D$75*D89</f>
        <v>0.15</v>
      </c>
      <c r="E90" s="238">
        <f t="shared" si="15"/>
        <v>0</v>
      </c>
      <c r="F90" s="238">
        <f t="shared" si="15"/>
        <v>0</v>
      </c>
      <c r="G90" s="238">
        <f t="shared" si="15"/>
        <v>0</v>
      </c>
      <c r="H90" s="238">
        <f t="shared" si="15"/>
        <v>0</v>
      </c>
      <c r="I90" s="238">
        <f t="shared" si="15"/>
        <v>0</v>
      </c>
      <c r="J90" s="238">
        <f t="shared" si="15"/>
        <v>0</v>
      </c>
      <c r="K90" s="238">
        <f t="shared" si="15"/>
        <v>0</v>
      </c>
      <c r="L90" s="238">
        <f t="shared" si="15"/>
        <v>0</v>
      </c>
      <c r="M90" s="238">
        <f t="shared" si="15"/>
        <v>0</v>
      </c>
      <c r="N90" s="252">
        <f t="shared" si="15"/>
        <v>0</v>
      </c>
    </row>
    <row r="91" spans="1:19" ht="18.75" customHeight="1" thickBot="1" x14ac:dyDescent="0.35">
      <c r="A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1:19" ht="29.25" customHeight="1" thickBot="1" x14ac:dyDescent="0.35">
      <c r="A92" s="367" t="s">
        <v>90</v>
      </c>
      <c r="B92" s="368"/>
      <c r="C92" s="351" t="s">
        <v>75</v>
      </c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3"/>
    </row>
    <row r="93" spans="1:19" s="105" customFormat="1" ht="18.75" customHeight="1" x14ac:dyDescent="0.3">
      <c r="A93" s="354" t="s">
        <v>103</v>
      </c>
      <c r="B93" s="355"/>
      <c r="C93" s="255" t="s">
        <v>21</v>
      </c>
      <c r="D93" s="118" t="s">
        <v>22</v>
      </c>
      <c r="E93" s="118" t="s">
        <v>23</v>
      </c>
      <c r="F93" s="118" t="s">
        <v>24</v>
      </c>
      <c r="G93" s="118" t="s">
        <v>25</v>
      </c>
      <c r="H93" s="118" t="s">
        <v>26</v>
      </c>
      <c r="I93" s="119" t="s">
        <v>27</v>
      </c>
      <c r="J93" s="119" t="s">
        <v>28</v>
      </c>
      <c r="K93" s="119" t="s">
        <v>29</v>
      </c>
      <c r="L93" s="119" t="s">
        <v>30</v>
      </c>
      <c r="M93" s="119" t="s">
        <v>31</v>
      </c>
      <c r="N93" s="120" t="s">
        <v>32</v>
      </c>
    </row>
    <row r="94" spans="1:19" s="105" customFormat="1" ht="18.75" customHeight="1" thickBot="1" x14ac:dyDescent="0.35">
      <c r="A94" s="356"/>
      <c r="B94" s="357"/>
      <c r="C94" s="261">
        <f>C15</f>
        <v>44197</v>
      </c>
      <c r="D94" s="262">
        <f t="shared" ref="D94:N94" si="16">D15</f>
        <v>44228</v>
      </c>
      <c r="E94" s="262">
        <f t="shared" si="16"/>
        <v>44256</v>
      </c>
      <c r="F94" s="262">
        <f t="shared" si="16"/>
        <v>44287</v>
      </c>
      <c r="G94" s="262">
        <f t="shared" si="16"/>
        <v>44317</v>
      </c>
      <c r="H94" s="262">
        <f t="shared" si="16"/>
        <v>44348</v>
      </c>
      <c r="I94" s="262">
        <f t="shared" si="16"/>
        <v>44378</v>
      </c>
      <c r="J94" s="262">
        <f t="shared" si="16"/>
        <v>44409</v>
      </c>
      <c r="K94" s="262">
        <f t="shared" si="16"/>
        <v>44440</v>
      </c>
      <c r="L94" s="262">
        <f t="shared" si="16"/>
        <v>44470</v>
      </c>
      <c r="M94" s="262">
        <f t="shared" si="16"/>
        <v>44501</v>
      </c>
      <c r="N94" s="263">
        <f t="shared" si="16"/>
        <v>44531</v>
      </c>
    </row>
    <row r="95" spans="1:19" s="105" customFormat="1" ht="39.9" customHeight="1" thickBot="1" x14ac:dyDescent="0.35">
      <c r="A95" s="121" t="s">
        <v>56</v>
      </c>
      <c r="B95" s="229" t="s">
        <v>99</v>
      </c>
      <c r="C95" s="256">
        <v>0.1</v>
      </c>
      <c r="D95" s="193">
        <v>0.25</v>
      </c>
      <c r="E95" s="193"/>
      <c r="F95" s="193"/>
      <c r="G95" s="193"/>
      <c r="H95" s="193"/>
      <c r="I95" s="193"/>
      <c r="J95" s="193"/>
      <c r="K95" s="193"/>
      <c r="L95" s="193"/>
      <c r="M95" s="193"/>
      <c r="N95" s="194"/>
      <c r="S95" s="106"/>
    </row>
    <row r="96" spans="1:19" ht="39.9" customHeight="1" thickBot="1" x14ac:dyDescent="0.35">
      <c r="A96" s="122" t="s">
        <v>57</v>
      </c>
      <c r="B96" s="229" t="s">
        <v>100</v>
      </c>
      <c r="C96" s="257">
        <v>0.3</v>
      </c>
      <c r="D96" s="195">
        <v>0.3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S96" s="107"/>
    </row>
    <row r="97" spans="1:19" ht="39.9" customHeight="1" thickBot="1" x14ac:dyDescent="0.35">
      <c r="A97" s="122" t="s">
        <v>58</v>
      </c>
      <c r="B97" s="229" t="s">
        <v>101</v>
      </c>
      <c r="C97" s="257">
        <v>0.25</v>
      </c>
      <c r="D97" s="195">
        <v>0.2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S97" s="107"/>
    </row>
    <row r="98" spans="1:19" ht="39.9" customHeight="1" thickBot="1" x14ac:dyDescent="0.35">
      <c r="A98" s="123" t="s">
        <v>76</v>
      </c>
      <c r="B98" s="229" t="s">
        <v>102</v>
      </c>
      <c r="C98" s="258">
        <v>0.05</v>
      </c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S98" s="107"/>
    </row>
    <row r="99" spans="1:19" ht="18.75" customHeight="1" thickBot="1" x14ac:dyDescent="0.35">
      <c r="A99" s="367" t="s">
        <v>87</v>
      </c>
      <c r="B99" s="368"/>
      <c r="C99" s="259">
        <f t="shared" ref="C99:N99" si="17">SUM(C95:C98)</f>
        <v>0.70000000000000007</v>
      </c>
      <c r="D99" s="199">
        <f t="shared" si="17"/>
        <v>0.75</v>
      </c>
      <c r="E99" s="199">
        <f t="shared" si="17"/>
        <v>0</v>
      </c>
      <c r="F99" s="199">
        <f t="shared" si="17"/>
        <v>0</v>
      </c>
      <c r="G99" s="199">
        <f t="shared" si="17"/>
        <v>0</v>
      </c>
      <c r="H99" s="199">
        <f t="shared" si="17"/>
        <v>0</v>
      </c>
      <c r="I99" s="199">
        <f t="shared" si="17"/>
        <v>0</v>
      </c>
      <c r="J99" s="199">
        <f t="shared" si="17"/>
        <v>0</v>
      </c>
      <c r="K99" s="199">
        <f t="shared" si="17"/>
        <v>0</v>
      </c>
      <c r="L99" s="199">
        <f t="shared" si="17"/>
        <v>0</v>
      </c>
      <c r="M99" s="199">
        <f t="shared" si="17"/>
        <v>0</v>
      </c>
      <c r="N99" s="200">
        <f t="shared" si="17"/>
        <v>0</v>
      </c>
    </row>
    <row r="100" spans="1:19" ht="18.75" customHeight="1" thickBot="1" x14ac:dyDescent="0.35">
      <c r="A100" s="349" t="s">
        <v>88</v>
      </c>
      <c r="B100" s="350"/>
      <c r="C100" s="251">
        <f>C$75-C90</f>
        <v>0.41999999999999993</v>
      </c>
      <c r="D100" s="238">
        <f t="shared" ref="D100:N100" si="18">D$75-D90</f>
        <v>0.44999999999999996</v>
      </c>
      <c r="E100" s="238">
        <f t="shared" si="18"/>
        <v>0</v>
      </c>
      <c r="F100" s="238">
        <f t="shared" si="18"/>
        <v>0</v>
      </c>
      <c r="G100" s="238">
        <f t="shared" si="18"/>
        <v>0</v>
      </c>
      <c r="H100" s="238">
        <f t="shared" si="18"/>
        <v>0</v>
      </c>
      <c r="I100" s="238">
        <f t="shared" si="18"/>
        <v>0</v>
      </c>
      <c r="J100" s="238">
        <f t="shared" si="18"/>
        <v>0</v>
      </c>
      <c r="K100" s="238">
        <f t="shared" si="18"/>
        <v>0</v>
      </c>
      <c r="L100" s="238">
        <f t="shared" si="18"/>
        <v>0</v>
      </c>
      <c r="M100" s="238">
        <f t="shared" si="18"/>
        <v>0</v>
      </c>
      <c r="N100" s="252">
        <f t="shared" si="18"/>
        <v>0</v>
      </c>
    </row>
    <row r="101" spans="1:19" ht="18.75" customHeight="1" thickBot="1" x14ac:dyDescent="0.35"/>
    <row r="102" spans="1:19" ht="38.25" customHeight="1" thickBot="1" x14ac:dyDescent="0.35">
      <c r="A102" s="369" t="s">
        <v>93</v>
      </c>
      <c r="B102" s="370"/>
      <c r="C102" s="184">
        <f t="shared" ref="C102:N102" si="19">C89+C99</f>
        <v>1</v>
      </c>
      <c r="D102" s="184">
        <f t="shared" si="19"/>
        <v>1</v>
      </c>
      <c r="E102" s="184">
        <f t="shared" si="19"/>
        <v>0</v>
      </c>
      <c r="F102" s="184">
        <f t="shared" si="19"/>
        <v>0</v>
      </c>
      <c r="G102" s="184">
        <f t="shared" si="19"/>
        <v>0</v>
      </c>
      <c r="H102" s="184">
        <f t="shared" si="19"/>
        <v>0</v>
      </c>
      <c r="I102" s="184">
        <f t="shared" si="19"/>
        <v>0</v>
      </c>
      <c r="J102" s="184">
        <f t="shared" si="19"/>
        <v>0</v>
      </c>
      <c r="K102" s="184">
        <f t="shared" si="19"/>
        <v>0</v>
      </c>
      <c r="L102" s="184">
        <f t="shared" si="19"/>
        <v>0</v>
      </c>
      <c r="M102" s="184">
        <f t="shared" si="19"/>
        <v>0</v>
      </c>
      <c r="N102" s="260">
        <f t="shared" si="19"/>
        <v>0</v>
      </c>
    </row>
    <row r="103" spans="1:19" ht="18.75" customHeight="1" thickBot="1" x14ac:dyDescent="0.35"/>
    <row r="104" spans="1:19" ht="27.75" customHeight="1" x14ac:dyDescent="0.3">
      <c r="A104" s="392" t="s">
        <v>130</v>
      </c>
      <c r="B104" s="114" t="s">
        <v>49</v>
      </c>
      <c r="C104" s="113"/>
      <c r="D104" s="236" t="s">
        <v>92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100"/>
    </row>
    <row r="105" spans="1:19" ht="25.5" customHeight="1" x14ac:dyDescent="0.3">
      <c r="A105" s="101" t="s">
        <v>19</v>
      </c>
      <c r="B105" s="115" t="s">
        <v>122</v>
      </c>
      <c r="C105" s="103"/>
      <c r="D105" s="183"/>
      <c r="E105" s="102"/>
      <c r="F105" s="102"/>
      <c r="G105" s="103"/>
      <c r="H105" s="103"/>
      <c r="I105" s="103"/>
      <c r="J105" s="103"/>
      <c r="K105" s="103"/>
      <c r="L105" s="103"/>
      <c r="M105" s="103"/>
      <c r="N105" s="104"/>
    </row>
    <row r="106" spans="1:19" ht="29.25" customHeight="1" thickBot="1" x14ac:dyDescent="0.35">
      <c r="A106" s="116" t="s">
        <v>20</v>
      </c>
      <c r="B106" s="228" t="s">
        <v>84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4"/>
    </row>
    <row r="107" spans="1:19" ht="39" customHeight="1" thickBot="1" x14ac:dyDescent="0.35">
      <c r="A107" s="358" t="s">
        <v>95</v>
      </c>
      <c r="B107" s="359"/>
      <c r="C107" s="251">
        <v>0.4</v>
      </c>
      <c r="D107" s="253">
        <v>0.4</v>
      </c>
      <c r="E107" s="253">
        <v>0</v>
      </c>
      <c r="F107" s="253">
        <v>0</v>
      </c>
      <c r="G107" s="253">
        <v>0</v>
      </c>
      <c r="H107" s="253">
        <v>0</v>
      </c>
      <c r="I107" s="253">
        <v>0</v>
      </c>
      <c r="J107" s="253">
        <v>0</v>
      </c>
      <c r="K107" s="253">
        <v>0</v>
      </c>
      <c r="L107" s="253">
        <v>0</v>
      </c>
      <c r="M107" s="253">
        <v>0</v>
      </c>
      <c r="N107" s="254">
        <v>0</v>
      </c>
    </row>
    <row r="108" spans="1:19" ht="18.75" customHeight="1" thickBot="1" x14ac:dyDescent="0.35">
      <c r="A108" s="117"/>
      <c r="B108" s="11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9" ht="18.75" customHeight="1" thickBot="1" x14ac:dyDescent="0.35">
      <c r="A109" s="347" t="s">
        <v>86</v>
      </c>
      <c r="B109" s="348"/>
      <c r="C109" s="360" t="s">
        <v>85</v>
      </c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2"/>
    </row>
    <row r="110" spans="1:19" s="105" customFormat="1" ht="18.75" customHeight="1" x14ac:dyDescent="0.3">
      <c r="A110" s="363" t="s">
        <v>33</v>
      </c>
      <c r="B110" s="364"/>
      <c r="C110" s="245" t="s">
        <v>21</v>
      </c>
      <c r="D110" s="124" t="s">
        <v>22</v>
      </c>
      <c r="E110" s="124" t="s">
        <v>23</v>
      </c>
      <c r="F110" s="124" t="s">
        <v>24</v>
      </c>
      <c r="G110" s="124" t="s">
        <v>25</v>
      </c>
      <c r="H110" s="124" t="s">
        <v>26</v>
      </c>
      <c r="I110" s="125" t="s">
        <v>27</v>
      </c>
      <c r="J110" s="125" t="s">
        <v>28</v>
      </c>
      <c r="K110" s="125" t="s">
        <v>29</v>
      </c>
      <c r="L110" s="125" t="s">
        <v>30</v>
      </c>
      <c r="M110" s="125" t="s">
        <v>31</v>
      </c>
      <c r="N110" s="126" t="s">
        <v>32</v>
      </c>
    </row>
    <row r="111" spans="1:19" s="105" customFormat="1" ht="18.75" customHeight="1" thickBot="1" x14ac:dyDescent="0.35">
      <c r="A111" s="365"/>
      <c r="B111" s="366"/>
      <c r="C111" s="264">
        <f>C15</f>
        <v>44197</v>
      </c>
      <c r="D111" s="265">
        <f t="shared" ref="D111:N111" si="20">D15</f>
        <v>44228</v>
      </c>
      <c r="E111" s="265">
        <f t="shared" si="20"/>
        <v>44256</v>
      </c>
      <c r="F111" s="265">
        <f t="shared" si="20"/>
        <v>44287</v>
      </c>
      <c r="G111" s="265">
        <f t="shared" si="20"/>
        <v>44317</v>
      </c>
      <c r="H111" s="265">
        <f t="shared" si="20"/>
        <v>44348</v>
      </c>
      <c r="I111" s="265">
        <f t="shared" si="20"/>
        <v>44378</v>
      </c>
      <c r="J111" s="265">
        <f t="shared" si="20"/>
        <v>44409</v>
      </c>
      <c r="K111" s="265">
        <f t="shared" si="20"/>
        <v>44440</v>
      </c>
      <c r="L111" s="265">
        <f t="shared" si="20"/>
        <v>44470</v>
      </c>
      <c r="M111" s="265">
        <f t="shared" si="20"/>
        <v>44501</v>
      </c>
      <c r="N111" s="266">
        <f t="shared" si="20"/>
        <v>44531</v>
      </c>
    </row>
    <row r="112" spans="1:19" s="105" customFormat="1" ht="18.75" customHeight="1" x14ac:dyDescent="0.3">
      <c r="A112" s="127" t="s">
        <v>34</v>
      </c>
      <c r="B112" s="231"/>
      <c r="C112" s="246">
        <v>0.2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6"/>
      <c r="S112" s="106"/>
    </row>
    <row r="113" spans="1:19" ht="18.75" customHeight="1" x14ac:dyDescent="0.3">
      <c r="A113" s="128" t="s">
        <v>35</v>
      </c>
      <c r="B113" s="232"/>
      <c r="C113" s="24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8"/>
      <c r="S113" s="107"/>
    </row>
    <row r="114" spans="1:19" ht="18.75" customHeight="1" x14ac:dyDescent="0.3">
      <c r="A114" s="128" t="s">
        <v>36</v>
      </c>
      <c r="B114" s="232"/>
      <c r="C114" s="247"/>
      <c r="D114" s="187">
        <v>0.8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188"/>
      <c r="S114" s="107"/>
    </row>
    <row r="115" spans="1:19" ht="18.75" customHeight="1" x14ac:dyDescent="0.3">
      <c r="A115" s="128" t="s">
        <v>37</v>
      </c>
      <c r="B115" s="232"/>
      <c r="C115" s="248">
        <v>0.1</v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8"/>
      <c r="S115" s="107"/>
    </row>
    <row r="116" spans="1:19" ht="18.75" customHeight="1" x14ac:dyDescent="0.3">
      <c r="A116" s="128" t="s">
        <v>38</v>
      </c>
      <c r="B116" s="232"/>
      <c r="C116" s="248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8"/>
      <c r="S116" s="107"/>
    </row>
    <row r="117" spans="1:19" ht="18.75" customHeight="1" x14ac:dyDescent="0.3">
      <c r="A117" s="128" t="s">
        <v>39</v>
      </c>
      <c r="B117" s="232"/>
      <c r="C117" s="248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8"/>
      <c r="S117" s="107"/>
    </row>
    <row r="118" spans="1:19" ht="18.75" customHeight="1" x14ac:dyDescent="0.3">
      <c r="A118" s="128" t="s">
        <v>40</v>
      </c>
      <c r="B118" s="232"/>
      <c r="C118" s="248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8"/>
      <c r="S118" s="107"/>
    </row>
    <row r="119" spans="1:19" ht="18.75" customHeight="1" x14ac:dyDescent="0.3">
      <c r="A119" s="345" t="s">
        <v>41</v>
      </c>
      <c r="B119" s="233" t="s">
        <v>42</v>
      </c>
      <c r="C119" s="248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8"/>
    </row>
    <row r="120" spans="1:19" ht="18.75" customHeight="1" thickBot="1" x14ac:dyDescent="0.35">
      <c r="A120" s="346"/>
      <c r="B120" s="234" t="s">
        <v>45</v>
      </c>
      <c r="C120" s="24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90"/>
    </row>
    <row r="121" spans="1:19" ht="27.75" customHeight="1" thickBot="1" x14ac:dyDescent="0.35">
      <c r="A121" s="347" t="s">
        <v>89</v>
      </c>
      <c r="B121" s="348"/>
      <c r="C121" s="250">
        <f t="shared" ref="C121:N121" si="21">SUM(C112:C120)</f>
        <v>0.30000000000000004</v>
      </c>
      <c r="D121" s="191">
        <f t="shared" si="21"/>
        <v>0.8</v>
      </c>
      <c r="E121" s="191">
        <f t="shared" si="21"/>
        <v>0</v>
      </c>
      <c r="F121" s="191">
        <f t="shared" si="21"/>
        <v>0</v>
      </c>
      <c r="G121" s="191">
        <f t="shared" si="21"/>
        <v>0</v>
      </c>
      <c r="H121" s="191">
        <f t="shared" si="21"/>
        <v>0</v>
      </c>
      <c r="I121" s="191">
        <f t="shared" si="21"/>
        <v>0</v>
      </c>
      <c r="J121" s="191">
        <f t="shared" si="21"/>
        <v>0</v>
      </c>
      <c r="K121" s="191">
        <f t="shared" si="21"/>
        <v>0</v>
      </c>
      <c r="L121" s="191">
        <f t="shared" si="21"/>
        <v>0</v>
      </c>
      <c r="M121" s="191">
        <f t="shared" si="21"/>
        <v>0</v>
      </c>
      <c r="N121" s="192">
        <f t="shared" si="21"/>
        <v>0</v>
      </c>
    </row>
    <row r="122" spans="1:19" ht="18.75" customHeight="1" thickBot="1" x14ac:dyDescent="0.35">
      <c r="A122" s="349" t="s">
        <v>74</v>
      </c>
      <c r="B122" s="350"/>
      <c r="C122" s="251">
        <f>C$107*C121</f>
        <v>0.12000000000000002</v>
      </c>
      <c r="D122" s="238">
        <f t="shared" ref="D122:N122" si="22">D$107*D121</f>
        <v>0.32000000000000006</v>
      </c>
      <c r="E122" s="238">
        <f t="shared" si="22"/>
        <v>0</v>
      </c>
      <c r="F122" s="238">
        <f t="shared" si="22"/>
        <v>0</v>
      </c>
      <c r="G122" s="238">
        <f t="shared" si="22"/>
        <v>0</v>
      </c>
      <c r="H122" s="238">
        <f t="shared" si="22"/>
        <v>0</v>
      </c>
      <c r="I122" s="238">
        <f t="shared" si="22"/>
        <v>0</v>
      </c>
      <c r="J122" s="238">
        <f t="shared" si="22"/>
        <v>0</v>
      </c>
      <c r="K122" s="238">
        <f t="shared" si="22"/>
        <v>0</v>
      </c>
      <c r="L122" s="238">
        <f t="shared" si="22"/>
        <v>0</v>
      </c>
      <c r="M122" s="238">
        <f t="shared" si="22"/>
        <v>0</v>
      </c>
      <c r="N122" s="252">
        <f t="shared" si="22"/>
        <v>0</v>
      </c>
    </row>
    <row r="123" spans="1:19" ht="18.75" customHeight="1" thickBot="1" x14ac:dyDescent="0.35">
      <c r="A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19" ht="29.25" customHeight="1" thickBot="1" x14ac:dyDescent="0.35">
      <c r="A124" s="367" t="s">
        <v>90</v>
      </c>
      <c r="B124" s="368"/>
      <c r="C124" s="351" t="s">
        <v>75</v>
      </c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3"/>
    </row>
    <row r="125" spans="1:19" s="105" customFormat="1" ht="18.75" customHeight="1" x14ac:dyDescent="0.3">
      <c r="A125" s="354" t="s">
        <v>103</v>
      </c>
      <c r="B125" s="355"/>
      <c r="C125" s="255" t="s">
        <v>21</v>
      </c>
      <c r="D125" s="118" t="s">
        <v>22</v>
      </c>
      <c r="E125" s="118" t="s">
        <v>23</v>
      </c>
      <c r="F125" s="118" t="s">
        <v>24</v>
      </c>
      <c r="G125" s="118" t="s">
        <v>25</v>
      </c>
      <c r="H125" s="118" t="s">
        <v>26</v>
      </c>
      <c r="I125" s="119" t="s">
        <v>27</v>
      </c>
      <c r="J125" s="119" t="s">
        <v>28</v>
      </c>
      <c r="K125" s="119" t="s">
        <v>29</v>
      </c>
      <c r="L125" s="119" t="s">
        <v>30</v>
      </c>
      <c r="M125" s="119" t="s">
        <v>31</v>
      </c>
      <c r="N125" s="120" t="s">
        <v>32</v>
      </c>
    </row>
    <row r="126" spans="1:19" s="105" customFormat="1" ht="18.75" customHeight="1" thickBot="1" x14ac:dyDescent="0.35">
      <c r="A126" s="356"/>
      <c r="B126" s="357"/>
      <c r="C126" s="261">
        <f>C15</f>
        <v>44197</v>
      </c>
      <c r="D126" s="262">
        <f t="shared" ref="D126:N126" si="23">D15</f>
        <v>44228</v>
      </c>
      <c r="E126" s="262">
        <f t="shared" si="23"/>
        <v>44256</v>
      </c>
      <c r="F126" s="262">
        <f t="shared" si="23"/>
        <v>44287</v>
      </c>
      <c r="G126" s="262">
        <f t="shared" si="23"/>
        <v>44317</v>
      </c>
      <c r="H126" s="262">
        <f t="shared" si="23"/>
        <v>44348</v>
      </c>
      <c r="I126" s="262">
        <f t="shared" si="23"/>
        <v>44378</v>
      </c>
      <c r="J126" s="262">
        <f t="shared" si="23"/>
        <v>44409</v>
      </c>
      <c r="K126" s="262">
        <f t="shared" si="23"/>
        <v>44440</v>
      </c>
      <c r="L126" s="262">
        <f t="shared" si="23"/>
        <v>44470</v>
      </c>
      <c r="M126" s="262">
        <f t="shared" si="23"/>
        <v>44501</v>
      </c>
      <c r="N126" s="263">
        <f t="shared" si="23"/>
        <v>44531</v>
      </c>
    </row>
    <row r="127" spans="1:19" s="105" customFormat="1" ht="39.9" customHeight="1" thickBot="1" x14ac:dyDescent="0.35">
      <c r="A127" s="121" t="s">
        <v>56</v>
      </c>
      <c r="B127" s="229" t="s">
        <v>99</v>
      </c>
      <c r="C127" s="256">
        <v>0.1</v>
      </c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4"/>
      <c r="S127" s="106"/>
    </row>
    <row r="128" spans="1:19" ht="39.9" customHeight="1" thickBot="1" x14ac:dyDescent="0.35">
      <c r="A128" s="122" t="s">
        <v>57</v>
      </c>
      <c r="B128" s="229" t="s">
        <v>100</v>
      </c>
      <c r="C128" s="257">
        <v>0.3</v>
      </c>
      <c r="D128" s="195">
        <v>0.2</v>
      </c>
      <c r="E128" s="195"/>
      <c r="F128" s="195"/>
      <c r="G128" s="195"/>
      <c r="H128" s="195"/>
      <c r="I128" s="195"/>
      <c r="J128" s="195"/>
      <c r="K128" s="195"/>
      <c r="L128" s="195"/>
      <c r="M128" s="195"/>
      <c r="N128" s="196"/>
      <c r="S128" s="107"/>
    </row>
    <row r="129" spans="1:19" ht="39.9" customHeight="1" thickBot="1" x14ac:dyDescent="0.35">
      <c r="A129" s="122" t="s">
        <v>58</v>
      </c>
      <c r="B129" s="229" t="s">
        <v>101</v>
      </c>
      <c r="C129" s="257">
        <v>0.25</v>
      </c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6"/>
      <c r="S129" s="107"/>
    </row>
    <row r="130" spans="1:19" ht="39.9" customHeight="1" thickBot="1" x14ac:dyDescent="0.35">
      <c r="A130" s="123" t="s">
        <v>76</v>
      </c>
      <c r="B130" s="229" t="s">
        <v>102</v>
      </c>
      <c r="C130" s="258">
        <v>0.05</v>
      </c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8"/>
      <c r="S130" s="107"/>
    </row>
    <row r="131" spans="1:19" ht="18.75" customHeight="1" thickBot="1" x14ac:dyDescent="0.35">
      <c r="A131" s="367" t="s">
        <v>87</v>
      </c>
      <c r="B131" s="368"/>
      <c r="C131" s="259">
        <f t="shared" ref="C131:N131" si="24">SUM(C127:C130)</f>
        <v>0.70000000000000007</v>
      </c>
      <c r="D131" s="199">
        <f t="shared" si="24"/>
        <v>0.2</v>
      </c>
      <c r="E131" s="199">
        <f t="shared" si="24"/>
        <v>0</v>
      </c>
      <c r="F131" s="199">
        <f t="shared" si="24"/>
        <v>0</v>
      </c>
      <c r="G131" s="199">
        <f t="shared" si="24"/>
        <v>0</v>
      </c>
      <c r="H131" s="199">
        <f t="shared" si="24"/>
        <v>0</v>
      </c>
      <c r="I131" s="199">
        <f t="shared" si="24"/>
        <v>0</v>
      </c>
      <c r="J131" s="199">
        <f t="shared" si="24"/>
        <v>0</v>
      </c>
      <c r="K131" s="199">
        <f t="shared" si="24"/>
        <v>0</v>
      </c>
      <c r="L131" s="199">
        <f t="shared" si="24"/>
        <v>0</v>
      </c>
      <c r="M131" s="199">
        <f t="shared" si="24"/>
        <v>0</v>
      </c>
      <c r="N131" s="200">
        <f t="shared" si="24"/>
        <v>0</v>
      </c>
    </row>
    <row r="132" spans="1:19" ht="18.75" customHeight="1" thickBot="1" x14ac:dyDescent="0.35">
      <c r="A132" s="349" t="s">
        <v>88</v>
      </c>
      <c r="B132" s="350"/>
      <c r="C132" s="251">
        <f>C$107-C122</f>
        <v>0.28000000000000003</v>
      </c>
      <c r="D132" s="238">
        <f t="shared" ref="D132:N132" si="25">D$107-D122</f>
        <v>7.999999999999996E-2</v>
      </c>
      <c r="E132" s="238">
        <f t="shared" si="25"/>
        <v>0</v>
      </c>
      <c r="F132" s="238">
        <f t="shared" si="25"/>
        <v>0</v>
      </c>
      <c r="G132" s="238">
        <f t="shared" si="25"/>
        <v>0</v>
      </c>
      <c r="H132" s="238">
        <f t="shared" si="25"/>
        <v>0</v>
      </c>
      <c r="I132" s="238">
        <f t="shared" si="25"/>
        <v>0</v>
      </c>
      <c r="J132" s="238">
        <f t="shared" si="25"/>
        <v>0</v>
      </c>
      <c r="K132" s="238">
        <f t="shared" si="25"/>
        <v>0</v>
      </c>
      <c r="L132" s="238">
        <f t="shared" si="25"/>
        <v>0</v>
      </c>
      <c r="M132" s="238">
        <f t="shared" si="25"/>
        <v>0</v>
      </c>
      <c r="N132" s="252">
        <f t="shared" si="25"/>
        <v>0</v>
      </c>
    </row>
    <row r="133" spans="1:19" ht="18.75" customHeight="1" thickBot="1" x14ac:dyDescent="0.35"/>
    <row r="134" spans="1:19" ht="38.25" customHeight="1" thickBot="1" x14ac:dyDescent="0.35">
      <c r="A134" s="369" t="s">
        <v>93</v>
      </c>
      <c r="B134" s="370"/>
      <c r="C134" s="184">
        <f t="shared" ref="C134:N134" si="26">C121+C131</f>
        <v>1</v>
      </c>
      <c r="D134" s="184">
        <f t="shared" si="26"/>
        <v>1</v>
      </c>
      <c r="E134" s="184">
        <f t="shared" si="26"/>
        <v>0</v>
      </c>
      <c r="F134" s="184">
        <f t="shared" si="26"/>
        <v>0</v>
      </c>
      <c r="G134" s="184">
        <f t="shared" si="26"/>
        <v>0</v>
      </c>
      <c r="H134" s="184">
        <f t="shared" si="26"/>
        <v>0</v>
      </c>
      <c r="I134" s="184">
        <f t="shared" si="26"/>
        <v>0</v>
      </c>
      <c r="J134" s="184">
        <f t="shared" si="26"/>
        <v>0</v>
      </c>
      <c r="K134" s="184">
        <f t="shared" si="26"/>
        <v>0</v>
      </c>
      <c r="L134" s="184">
        <f t="shared" si="26"/>
        <v>0</v>
      </c>
      <c r="M134" s="184">
        <f t="shared" si="26"/>
        <v>0</v>
      </c>
      <c r="N134" s="260">
        <f t="shared" si="26"/>
        <v>0</v>
      </c>
    </row>
  </sheetData>
  <mergeCells count="53">
    <mergeCell ref="A5:A7"/>
    <mergeCell ref="C77:N77"/>
    <mergeCell ref="A78:B79"/>
    <mergeCell ref="A68:B68"/>
    <mergeCell ref="A58:B58"/>
    <mergeCell ref="A35:B35"/>
    <mergeCell ref="A36:B36"/>
    <mergeCell ref="A38:B38"/>
    <mergeCell ref="A67:B67"/>
    <mergeCell ref="A70:B70"/>
    <mergeCell ref="A75:B75"/>
    <mergeCell ref="A77:B77"/>
    <mergeCell ref="A55:A56"/>
    <mergeCell ref="A57:B57"/>
    <mergeCell ref="A60:B60"/>
    <mergeCell ref="C60:N60"/>
    <mergeCell ref="A61:B62"/>
    <mergeCell ref="C124:N124"/>
    <mergeCell ref="A125:B126"/>
    <mergeCell ref="A102:B102"/>
    <mergeCell ref="A99:B99"/>
    <mergeCell ref="A100:B100"/>
    <mergeCell ref="A107:B107"/>
    <mergeCell ref="A109:B109"/>
    <mergeCell ref="C109:N109"/>
    <mergeCell ref="A134:B134"/>
    <mergeCell ref="A131:B131"/>
    <mergeCell ref="A132:B132"/>
    <mergeCell ref="A124:B124"/>
    <mergeCell ref="A92:B92"/>
    <mergeCell ref="A110:B111"/>
    <mergeCell ref="A119:A120"/>
    <mergeCell ref="A121:B121"/>
    <mergeCell ref="A122:B122"/>
    <mergeCell ref="A11:B11"/>
    <mergeCell ref="A43:B43"/>
    <mergeCell ref="A45:B45"/>
    <mergeCell ref="C45:N45"/>
    <mergeCell ref="A46:B47"/>
    <mergeCell ref="A28:B28"/>
    <mergeCell ref="C28:N28"/>
    <mergeCell ref="A14:B15"/>
    <mergeCell ref="A29:B30"/>
    <mergeCell ref="C13:N13"/>
    <mergeCell ref="A23:A24"/>
    <mergeCell ref="A25:B25"/>
    <mergeCell ref="A13:B13"/>
    <mergeCell ref="A26:B26"/>
    <mergeCell ref="A87:A88"/>
    <mergeCell ref="A89:B89"/>
    <mergeCell ref="A90:B90"/>
    <mergeCell ref="C92:N92"/>
    <mergeCell ref="A93:B94"/>
  </mergeCells>
  <printOptions horizontalCentered="1" verticalCentered="1"/>
  <pageMargins left="0.23622047244094491" right="0.23622047244094491" top="0.35433070866141736" bottom="0.74803149606299213" header="0.11811023622047245" footer="0.31496062992125984"/>
  <pageSetup paperSize="9" scale="60" fitToHeight="4" orientation="landscape" r:id="rId1"/>
  <headerFooter>
    <oddFooter>&amp;LSPW EER/DCI/DRE/Reporting/version du 31-01-2021/Tableau 1C - Time sheet&amp;RPage &amp;"-,Gras"&amp;P&amp;"-,Normal" sur &amp;"-,Gras"&amp;N</oddFooter>
  </headerFooter>
  <rowBreaks count="3" manualBreakCount="3">
    <brk id="38" max="13" man="1"/>
    <brk id="70" max="14" man="1"/>
    <brk id="102" max="14" man="1"/>
  </rowBreaks>
  <ignoredErrors>
    <ignoredError sqref="C25:N25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CB4F6CCA-6A0E-4C00-8881-BA7764743106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C38:N38</xm:sqref>
        </x14:conditionalFormatting>
        <x14:conditionalFormatting xmlns:xm="http://schemas.microsoft.com/office/excel/2006/main">
          <x14:cfRule type="iconSet" priority="3" id="{9382C940-B5EF-4CC8-B447-DAAF2297F054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C70:N70</xm:sqref>
        </x14:conditionalFormatting>
        <x14:conditionalFormatting xmlns:xm="http://schemas.microsoft.com/office/excel/2006/main">
          <x14:cfRule type="iconSet" priority="2" id="{7734FC90-F51F-4E88-B2BC-25C9C2813982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C102:N102</xm:sqref>
        </x14:conditionalFormatting>
        <x14:conditionalFormatting xmlns:xm="http://schemas.microsoft.com/office/excel/2006/main">
          <x14:cfRule type="iconSet" priority="1" id="{B45EA29B-2AE1-44D2-BDBF-EE4E43EE6348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C134:N134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EC5E-5337-4099-8DC0-1E1AAFFB60B6}">
  <dimension ref="A1:M83"/>
  <sheetViews>
    <sheetView zoomScale="91" zoomScaleNormal="91" workbookViewId="0">
      <selection activeCell="D3" sqref="D3"/>
    </sheetView>
  </sheetViews>
  <sheetFormatPr baseColWidth="10" defaultColWidth="11.44140625" defaultRowHeight="14.4" x14ac:dyDescent="0.3"/>
  <cols>
    <col min="1" max="1" width="14.5546875" style="98" customWidth="1"/>
    <col min="2" max="2" width="13.88671875" style="98" customWidth="1"/>
    <col min="3" max="4" width="31.6640625" style="98" customWidth="1"/>
    <col min="5" max="5" width="50.6640625" style="98" customWidth="1"/>
    <col min="6" max="6" width="12.6640625" style="98" customWidth="1"/>
    <col min="7" max="7" width="11.6640625" style="98" customWidth="1"/>
    <col min="8" max="8" width="12.88671875" style="98" customWidth="1"/>
    <col min="9" max="9" width="9.44140625" style="98" customWidth="1"/>
    <col min="10" max="10" width="10.5546875" style="98" customWidth="1"/>
    <col min="11" max="11" width="6.44140625" style="98" customWidth="1"/>
    <col min="12" max="16384" width="11.44140625" style="98"/>
  </cols>
  <sheetData>
    <row r="1" spans="1:13" ht="39" customHeight="1" x14ac:dyDescent="0.3">
      <c r="D1" s="174" t="str">
        <f>'1B Tableau financier'!G1</f>
        <v>Bénéficiaire :</v>
      </c>
      <c r="E1" s="275" t="str">
        <f>'1B Tableau financier'!I1</f>
        <v>A COMPLETER</v>
      </c>
      <c r="F1" s="103"/>
      <c r="G1" s="103"/>
      <c r="H1" s="103"/>
      <c r="I1" s="103"/>
      <c r="J1" s="103"/>
    </row>
    <row r="2" spans="1:13" ht="18.75" customHeight="1" x14ac:dyDescent="0.3">
      <c r="D2" s="47" t="str">
        <f>'1B Tableau financier'!G2</f>
        <v>N° BCE :</v>
      </c>
      <c r="E2" s="275" t="str">
        <f>'1B Tableau financier'!I2</f>
        <v>A COMPLETER</v>
      </c>
      <c r="F2" s="103"/>
      <c r="G2" s="103"/>
      <c r="H2" s="103"/>
      <c r="I2" s="103"/>
      <c r="J2" s="103"/>
    </row>
    <row r="3" spans="1:13" ht="18.75" customHeight="1" x14ac:dyDescent="0.3">
      <c r="A3" s="129"/>
      <c r="D3" s="399" t="str">
        <f>'1B Tableau financier'!G3</f>
        <v>Réf. Dossier (= SUBV 1):</v>
      </c>
      <c r="E3" s="275" t="str">
        <f>'1B Tableau financier'!I3</f>
        <v>A COMPLETER - reprendre la référence complète reprise dans l'arrêté de subvention</v>
      </c>
      <c r="F3" s="103"/>
      <c r="G3" s="103"/>
      <c r="H3" s="103"/>
      <c r="I3" s="103"/>
      <c r="J3" s="103"/>
    </row>
    <row r="4" spans="1:13" s="95" customFormat="1" ht="18.75" customHeight="1" x14ac:dyDescent="0.3">
      <c r="A4" s="376" t="s">
        <v>62</v>
      </c>
      <c r="B4" s="376"/>
      <c r="C4" s="376"/>
      <c r="D4" s="47" t="s">
        <v>83</v>
      </c>
      <c r="E4" s="274" t="s">
        <v>108</v>
      </c>
      <c r="F4" s="243">
        <f>'1B Tableau financier'!I4</f>
        <v>44197</v>
      </c>
      <c r="G4" s="24" t="s">
        <v>44</v>
      </c>
      <c r="H4" s="243">
        <f>'1B Tableau financier'!K4</f>
        <v>44561</v>
      </c>
      <c r="I4" s="145"/>
      <c r="J4" s="144"/>
    </row>
    <row r="5" spans="1:13" s="139" customFormat="1" ht="15.6" x14ac:dyDescent="0.3">
      <c r="A5" s="168"/>
      <c r="B5" s="168"/>
      <c r="C5" s="168"/>
      <c r="D5" s="138"/>
      <c r="E5" s="138"/>
      <c r="F5" s="146"/>
      <c r="G5" s="147"/>
      <c r="H5" s="147"/>
      <c r="I5" s="147"/>
      <c r="J5" s="147"/>
      <c r="K5" s="138"/>
      <c r="M5" s="138"/>
    </row>
    <row r="6" spans="1:13" s="139" customFormat="1" ht="21.75" customHeight="1" x14ac:dyDescent="0.3">
      <c r="B6" s="138"/>
      <c r="D6" s="138" t="s">
        <v>66</v>
      </c>
      <c r="F6" s="138">
        <v>0.36399999999999999</v>
      </c>
      <c r="G6" s="378" t="s">
        <v>73</v>
      </c>
      <c r="H6" s="379"/>
      <c r="I6" s="379"/>
      <c r="J6" s="380"/>
      <c r="K6" s="138"/>
      <c r="M6" s="138"/>
    </row>
    <row r="7" spans="1:13" s="139" customFormat="1" ht="21.75" customHeight="1" x14ac:dyDescent="0.3">
      <c r="B7" s="138"/>
      <c r="D7" s="138" t="s">
        <v>67</v>
      </c>
      <c r="E7" s="138"/>
      <c r="F7" s="138">
        <v>0.37130000000000002</v>
      </c>
      <c r="G7" s="381"/>
      <c r="H7" s="382"/>
      <c r="I7" s="382"/>
      <c r="J7" s="383"/>
      <c r="K7" s="138"/>
      <c r="M7" s="138"/>
    </row>
    <row r="8" spans="1:13" s="139" customFormat="1" ht="21.75" customHeight="1" x14ac:dyDescent="0.3">
      <c r="B8" s="138"/>
      <c r="D8" s="138" t="s">
        <v>104</v>
      </c>
      <c r="E8" s="138"/>
      <c r="F8" s="138">
        <v>0.37509999999999999</v>
      </c>
      <c r="G8" s="381"/>
      <c r="H8" s="382"/>
      <c r="I8" s="382"/>
      <c r="J8" s="383"/>
      <c r="K8" s="138"/>
      <c r="M8" s="138"/>
    </row>
    <row r="9" spans="1:13" s="139" customFormat="1" ht="21.75" customHeight="1" x14ac:dyDescent="0.3">
      <c r="B9" s="138"/>
      <c r="D9" s="138" t="s">
        <v>110</v>
      </c>
      <c r="E9" s="138"/>
      <c r="F9" s="138">
        <v>0.37509999999999999</v>
      </c>
      <c r="G9" s="384"/>
      <c r="H9" s="385"/>
      <c r="I9" s="385"/>
      <c r="J9" s="386"/>
      <c r="K9" s="138"/>
      <c r="M9" s="138"/>
    </row>
    <row r="10" spans="1:13" s="139" customFormat="1" ht="19.5" customHeight="1" x14ac:dyDescent="0.3">
      <c r="A10" s="377" t="s">
        <v>97</v>
      </c>
      <c r="B10" s="240" t="s">
        <v>98</v>
      </c>
      <c r="C10" s="239"/>
      <c r="D10" s="239"/>
      <c r="E10" s="239"/>
      <c r="F10" s="239"/>
      <c r="G10" s="239"/>
      <c r="H10" s="239"/>
      <c r="I10" s="239"/>
      <c r="J10" s="239"/>
      <c r="K10" s="138"/>
      <c r="M10" s="138"/>
    </row>
    <row r="11" spans="1:13" s="139" customFormat="1" ht="19.5" customHeight="1" x14ac:dyDescent="0.3">
      <c r="A11" s="377"/>
      <c r="B11" s="241" t="s">
        <v>92</v>
      </c>
      <c r="C11" s="239"/>
      <c r="D11" s="239"/>
      <c r="E11" s="239"/>
      <c r="F11" s="239"/>
      <c r="G11" s="239"/>
      <c r="H11" s="239"/>
      <c r="I11" s="239"/>
      <c r="J11" s="239"/>
      <c r="K11" s="138"/>
      <c r="M11" s="138"/>
    </row>
    <row r="12" spans="1:13" s="139" customFormat="1" ht="19.5" customHeight="1" x14ac:dyDescent="0.3">
      <c r="A12" s="394"/>
      <c r="B12" s="393" t="s">
        <v>120</v>
      </c>
      <c r="C12" s="278"/>
      <c r="D12" s="278"/>
      <c r="E12" s="278"/>
      <c r="F12" s="278"/>
      <c r="G12" s="278"/>
      <c r="H12" s="278"/>
      <c r="I12" s="278"/>
      <c r="J12" s="278"/>
      <c r="K12" s="138"/>
      <c r="M12" s="138"/>
    </row>
    <row r="13" spans="1:13" customFormat="1" ht="15" customHeight="1" thickBot="1" x14ac:dyDescent="0.35">
      <c r="A13" s="177"/>
      <c r="B13" s="98"/>
      <c r="C13" s="177"/>
      <c r="D13" s="177"/>
      <c r="E13" s="177"/>
      <c r="F13" s="177"/>
      <c r="G13" s="177"/>
      <c r="H13" s="177"/>
      <c r="I13" s="177"/>
      <c r="J13" s="177"/>
    </row>
    <row r="14" spans="1:13" s="141" customFormat="1" ht="25.5" customHeight="1" thickBot="1" x14ac:dyDescent="0.35">
      <c r="A14" s="156" t="s">
        <v>18</v>
      </c>
      <c r="B14" s="157"/>
      <c r="C14" s="158" t="s">
        <v>49</v>
      </c>
      <c r="D14" s="159"/>
      <c r="E14" s="159"/>
      <c r="F14" s="371" t="s">
        <v>47</v>
      </c>
      <c r="G14" s="373" t="s">
        <v>68</v>
      </c>
      <c r="H14" s="374"/>
      <c r="I14" s="375"/>
      <c r="J14" s="371" t="s">
        <v>61</v>
      </c>
      <c r="K14" s="140"/>
      <c r="L14" s="140"/>
    </row>
    <row r="15" spans="1:13" s="102" customFormat="1" ht="49.5" customHeight="1" thickBot="1" x14ac:dyDescent="0.35">
      <c r="A15" s="135" t="s">
        <v>48</v>
      </c>
      <c r="B15" s="94" t="s">
        <v>91</v>
      </c>
      <c r="C15" s="136" t="s">
        <v>63</v>
      </c>
      <c r="D15" s="136" t="s">
        <v>64</v>
      </c>
      <c r="E15" s="137" t="s">
        <v>46</v>
      </c>
      <c r="F15" s="372"/>
      <c r="G15" s="169" t="s">
        <v>70</v>
      </c>
      <c r="H15" s="170" t="s">
        <v>69</v>
      </c>
      <c r="I15" s="169" t="s">
        <v>71</v>
      </c>
      <c r="J15" s="372"/>
    </row>
    <row r="16" spans="1:13" x14ac:dyDescent="0.3">
      <c r="A16" s="179"/>
      <c r="B16" s="237"/>
      <c r="C16" s="149"/>
      <c r="D16" s="149"/>
      <c r="E16" s="150"/>
      <c r="F16" s="149"/>
      <c r="G16" s="151">
        <v>0</v>
      </c>
      <c r="H16" s="171">
        <f>G16*$F$8</f>
        <v>0</v>
      </c>
      <c r="I16" s="175">
        <v>0</v>
      </c>
      <c r="J16" s="152">
        <f>H16+I16</f>
        <v>0</v>
      </c>
      <c r="K16" s="130"/>
    </row>
    <row r="17" spans="1:12" x14ac:dyDescent="0.3">
      <c r="A17" s="180"/>
      <c r="B17" s="142"/>
      <c r="C17" s="132"/>
      <c r="D17" s="132"/>
      <c r="E17" s="131"/>
      <c r="F17" s="132"/>
      <c r="G17" s="151">
        <v>0</v>
      </c>
      <c r="H17" s="172">
        <f t="shared" ref="H17:H29" si="0">G17*$F$8</f>
        <v>0</v>
      </c>
      <c r="I17" s="175">
        <v>0</v>
      </c>
      <c r="J17" s="153">
        <f t="shared" ref="J17:J29" si="1">H17+I17</f>
        <v>0</v>
      </c>
      <c r="K17" s="130"/>
    </row>
    <row r="18" spans="1:12" x14ac:dyDescent="0.3">
      <c r="A18" s="180"/>
      <c r="B18" s="142"/>
      <c r="C18" s="132"/>
      <c r="D18" s="132"/>
      <c r="E18" s="131"/>
      <c r="F18" s="132"/>
      <c r="G18" s="151">
        <v>0</v>
      </c>
      <c r="H18" s="172">
        <f t="shared" si="0"/>
        <v>0</v>
      </c>
      <c r="I18" s="175">
        <v>0</v>
      </c>
      <c r="J18" s="153">
        <f t="shared" si="1"/>
        <v>0</v>
      </c>
      <c r="K18" s="130"/>
    </row>
    <row r="19" spans="1:12" x14ac:dyDescent="0.3">
      <c r="A19" s="180"/>
      <c r="B19" s="142"/>
      <c r="C19" s="132"/>
      <c r="D19" s="132"/>
      <c r="E19" s="131"/>
      <c r="F19" s="132"/>
      <c r="G19" s="151">
        <v>0</v>
      </c>
      <c r="H19" s="172">
        <f t="shared" si="0"/>
        <v>0</v>
      </c>
      <c r="I19" s="175">
        <v>0</v>
      </c>
      <c r="J19" s="153">
        <f t="shared" si="1"/>
        <v>0</v>
      </c>
      <c r="K19" s="130"/>
    </row>
    <row r="20" spans="1:12" x14ac:dyDescent="0.3">
      <c r="A20" s="180"/>
      <c r="B20" s="142"/>
      <c r="C20" s="132"/>
      <c r="D20" s="132"/>
      <c r="E20" s="131"/>
      <c r="F20" s="132"/>
      <c r="G20" s="151">
        <v>0</v>
      </c>
      <c r="H20" s="172">
        <f t="shared" si="0"/>
        <v>0</v>
      </c>
      <c r="I20" s="175">
        <v>0</v>
      </c>
      <c r="J20" s="153">
        <f t="shared" si="1"/>
        <v>0</v>
      </c>
      <c r="K20" s="130"/>
    </row>
    <row r="21" spans="1:12" x14ac:dyDescent="0.3">
      <c r="A21" s="180"/>
      <c r="B21" s="142"/>
      <c r="C21" s="132"/>
      <c r="D21" s="132"/>
      <c r="E21" s="131"/>
      <c r="F21" s="132"/>
      <c r="G21" s="151">
        <v>0</v>
      </c>
      <c r="H21" s="172">
        <f t="shared" si="0"/>
        <v>0</v>
      </c>
      <c r="I21" s="175">
        <v>0</v>
      </c>
      <c r="J21" s="153">
        <f t="shared" si="1"/>
        <v>0</v>
      </c>
      <c r="K21" s="130"/>
    </row>
    <row r="22" spans="1:12" x14ac:dyDescent="0.3">
      <c r="A22" s="180"/>
      <c r="B22" s="142"/>
      <c r="C22" s="132"/>
      <c r="D22" s="132"/>
      <c r="E22" s="131"/>
      <c r="F22" s="132"/>
      <c r="G22" s="151">
        <v>0</v>
      </c>
      <c r="H22" s="172">
        <f t="shared" si="0"/>
        <v>0</v>
      </c>
      <c r="I22" s="175">
        <v>0</v>
      </c>
      <c r="J22" s="153">
        <f t="shared" si="1"/>
        <v>0</v>
      </c>
      <c r="K22" s="130"/>
      <c r="L22" s="109"/>
    </row>
    <row r="23" spans="1:12" x14ac:dyDescent="0.3">
      <c r="A23" s="180"/>
      <c r="B23" s="142"/>
      <c r="C23" s="132"/>
      <c r="D23" s="132"/>
      <c r="E23" s="131"/>
      <c r="F23" s="132"/>
      <c r="G23" s="151">
        <v>0</v>
      </c>
      <c r="H23" s="172">
        <f t="shared" si="0"/>
        <v>0</v>
      </c>
      <c r="I23" s="175">
        <v>0</v>
      </c>
      <c r="J23" s="153">
        <f t="shared" si="1"/>
        <v>0</v>
      </c>
      <c r="K23" s="130"/>
      <c r="L23" s="109"/>
    </row>
    <row r="24" spans="1:12" x14ac:dyDescent="0.3">
      <c r="A24" s="180"/>
      <c r="B24" s="142"/>
      <c r="C24" s="132"/>
      <c r="D24" s="132"/>
      <c r="E24" s="131"/>
      <c r="F24" s="132"/>
      <c r="G24" s="151">
        <v>0</v>
      </c>
      <c r="H24" s="172">
        <f t="shared" si="0"/>
        <v>0</v>
      </c>
      <c r="I24" s="175">
        <v>0</v>
      </c>
      <c r="J24" s="153">
        <f t="shared" si="1"/>
        <v>0</v>
      </c>
      <c r="K24" s="130"/>
      <c r="L24" s="109"/>
    </row>
    <row r="25" spans="1:12" x14ac:dyDescent="0.3">
      <c r="A25" s="180"/>
      <c r="B25" s="142"/>
      <c r="C25" s="132"/>
      <c r="D25" s="132"/>
      <c r="E25" s="131"/>
      <c r="F25" s="132"/>
      <c r="G25" s="151">
        <v>0</v>
      </c>
      <c r="H25" s="172">
        <f t="shared" si="0"/>
        <v>0</v>
      </c>
      <c r="I25" s="175">
        <v>0</v>
      </c>
      <c r="J25" s="153">
        <f t="shared" si="1"/>
        <v>0</v>
      </c>
      <c r="K25" s="130"/>
      <c r="L25" s="109"/>
    </row>
    <row r="26" spans="1:12" x14ac:dyDescent="0.3">
      <c r="A26" s="180"/>
      <c r="B26" s="142"/>
      <c r="C26" s="132"/>
      <c r="D26" s="132"/>
      <c r="E26" s="131"/>
      <c r="F26" s="132"/>
      <c r="G26" s="151">
        <v>0</v>
      </c>
      <c r="H26" s="172">
        <f t="shared" si="0"/>
        <v>0</v>
      </c>
      <c r="I26" s="175">
        <v>0</v>
      </c>
      <c r="J26" s="153">
        <f t="shared" si="1"/>
        <v>0</v>
      </c>
      <c r="K26" s="130"/>
      <c r="L26" s="109"/>
    </row>
    <row r="27" spans="1:12" x14ac:dyDescent="0.3">
      <c r="A27" s="180"/>
      <c r="B27" s="142"/>
      <c r="C27" s="132"/>
      <c r="D27" s="132"/>
      <c r="E27" s="131"/>
      <c r="F27" s="132"/>
      <c r="G27" s="151">
        <v>0</v>
      </c>
      <c r="H27" s="172">
        <f t="shared" si="0"/>
        <v>0</v>
      </c>
      <c r="I27" s="175">
        <v>0</v>
      </c>
      <c r="J27" s="153">
        <f t="shared" si="1"/>
        <v>0</v>
      </c>
      <c r="K27" s="130"/>
      <c r="L27" s="109"/>
    </row>
    <row r="28" spans="1:12" x14ac:dyDescent="0.3">
      <c r="A28" s="178"/>
      <c r="B28" s="142"/>
      <c r="C28" s="132"/>
      <c r="D28" s="132"/>
      <c r="E28" s="131"/>
      <c r="F28" s="132"/>
      <c r="G28" s="151">
        <v>0</v>
      </c>
      <c r="H28" s="172">
        <f t="shared" si="0"/>
        <v>0</v>
      </c>
      <c r="I28" s="175">
        <v>0</v>
      </c>
      <c r="J28" s="153">
        <f t="shared" si="1"/>
        <v>0</v>
      </c>
      <c r="K28" s="130"/>
      <c r="L28" s="109"/>
    </row>
    <row r="29" spans="1:12" ht="15" thickBot="1" x14ac:dyDescent="0.35">
      <c r="A29" s="155"/>
      <c r="B29" s="143"/>
      <c r="C29" s="134"/>
      <c r="D29" s="134"/>
      <c r="E29" s="133"/>
      <c r="F29" s="134"/>
      <c r="G29" s="134">
        <v>0</v>
      </c>
      <c r="H29" s="173">
        <f t="shared" si="0"/>
        <v>0</v>
      </c>
      <c r="I29" s="176">
        <v>0</v>
      </c>
      <c r="J29" s="154">
        <f t="shared" si="1"/>
        <v>0</v>
      </c>
      <c r="K29" s="130"/>
      <c r="L29" s="109"/>
    </row>
    <row r="30" spans="1:12" x14ac:dyDescent="0.3">
      <c r="A30" s="130"/>
      <c r="B30" s="108"/>
      <c r="C30" s="130"/>
      <c r="D30" s="130"/>
      <c r="E30" s="108"/>
      <c r="F30" s="130"/>
      <c r="G30" s="130"/>
      <c r="H30" s="130"/>
      <c r="I30" s="130"/>
      <c r="J30" s="130"/>
      <c r="K30" s="130"/>
      <c r="L30" s="109"/>
    </row>
    <row r="31" spans="1:12" ht="15" thickBot="1" x14ac:dyDescent="0.35"/>
    <row r="32" spans="1:12" s="141" customFormat="1" ht="25.5" customHeight="1" thickBot="1" x14ac:dyDescent="0.35">
      <c r="A32" s="156" t="s">
        <v>50</v>
      </c>
      <c r="B32" s="157"/>
      <c r="C32" s="158" t="s">
        <v>49</v>
      </c>
      <c r="D32" s="159"/>
      <c r="E32" s="159"/>
      <c r="F32" s="371" t="s">
        <v>47</v>
      </c>
      <c r="G32" s="373" t="s">
        <v>68</v>
      </c>
      <c r="H32" s="374"/>
      <c r="I32" s="375"/>
      <c r="J32" s="371" t="s">
        <v>61</v>
      </c>
      <c r="K32" s="140"/>
      <c r="L32" s="140"/>
    </row>
    <row r="33" spans="1:12" s="102" customFormat="1" ht="49.5" customHeight="1" thickBot="1" x14ac:dyDescent="0.35">
      <c r="A33" s="135" t="s">
        <v>48</v>
      </c>
      <c r="B33" s="94" t="s">
        <v>65</v>
      </c>
      <c r="C33" s="136" t="s">
        <v>63</v>
      </c>
      <c r="D33" s="136" t="s">
        <v>64</v>
      </c>
      <c r="E33" s="137" t="s">
        <v>46</v>
      </c>
      <c r="F33" s="372"/>
      <c r="G33" s="169" t="s">
        <v>70</v>
      </c>
      <c r="H33" s="170" t="s">
        <v>69</v>
      </c>
      <c r="I33" s="169" t="s">
        <v>71</v>
      </c>
      <c r="J33" s="372"/>
    </row>
    <row r="34" spans="1:12" x14ac:dyDescent="0.3">
      <c r="A34" s="179"/>
      <c r="B34" s="148"/>
      <c r="C34" s="149"/>
      <c r="D34" s="149"/>
      <c r="E34" s="150"/>
      <c r="F34" s="149"/>
      <c r="G34" s="151">
        <v>0</v>
      </c>
      <c r="H34" s="171">
        <f t="shared" ref="H34:H47" si="2">G34*$F$8</f>
        <v>0</v>
      </c>
      <c r="I34" s="175">
        <v>0</v>
      </c>
      <c r="J34" s="152">
        <f>H34+I34</f>
        <v>0</v>
      </c>
      <c r="K34" s="130"/>
    </row>
    <row r="35" spans="1:12" x14ac:dyDescent="0.3">
      <c r="A35" s="180"/>
      <c r="B35" s="142"/>
      <c r="C35" s="132"/>
      <c r="D35" s="132"/>
      <c r="E35" s="131"/>
      <c r="F35" s="132"/>
      <c r="G35" s="151">
        <v>0</v>
      </c>
      <c r="H35" s="172">
        <f t="shared" si="2"/>
        <v>0</v>
      </c>
      <c r="I35" s="175">
        <v>0</v>
      </c>
      <c r="J35" s="153">
        <f t="shared" ref="J35:J47" si="3">H35+I35</f>
        <v>0</v>
      </c>
      <c r="K35" s="130"/>
    </row>
    <row r="36" spans="1:12" x14ac:dyDescent="0.3">
      <c r="A36" s="180"/>
      <c r="B36" s="142"/>
      <c r="C36" s="132"/>
      <c r="D36" s="132"/>
      <c r="E36" s="131"/>
      <c r="F36" s="132"/>
      <c r="G36" s="151">
        <v>0</v>
      </c>
      <c r="H36" s="172">
        <f t="shared" si="2"/>
        <v>0</v>
      </c>
      <c r="I36" s="175">
        <v>0</v>
      </c>
      <c r="J36" s="153">
        <f t="shared" si="3"/>
        <v>0</v>
      </c>
      <c r="K36" s="130"/>
    </row>
    <row r="37" spans="1:12" x14ac:dyDescent="0.3">
      <c r="A37" s="180"/>
      <c r="B37" s="142"/>
      <c r="C37" s="132"/>
      <c r="D37" s="132"/>
      <c r="E37" s="131"/>
      <c r="F37" s="132"/>
      <c r="G37" s="151">
        <v>0</v>
      </c>
      <c r="H37" s="172">
        <f t="shared" si="2"/>
        <v>0</v>
      </c>
      <c r="I37" s="175">
        <v>0</v>
      </c>
      <c r="J37" s="153">
        <f t="shared" si="3"/>
        <v>0</v>
      </c>
      <c r="K37" s="130"/>
    </row>
    <row r="38" spans="1:12" x14ac:dyDescent="0.3">
      <c r="A38" s="180"/>
      <c r="B38" s="142"/>
      <c r="C38" s="132"/>
      <c r="D38" s="132"/>
      <c r="E38" s="131"/>
      <c r="F38" s="132"/>
      <c r="G38" s="151">
        <v>0</v>
      </c>
      <c r="H38" s="172">
        <f t="shared" si="2"/>
        <v>0</v>
      </c>
      <c r="I38" s="175">
        <v>0</v>
      </c>
      <c r="J38" s="153">
        <f t="shared" si="3"/>
        <v>0</v>
      </c>
      <c r="K38" s="130"/>
    </row>
    <row r="39" spans="1:12" x14ac:dyDescent="0.3">
      <c r="A39" s="180"/>
      <c r="B39" s="142"/>
      <c r="C39" s="132"/>
      <c r="D39" s="132"/>
      <c r="E39" s="131"/>
      <c r="F39" s="132"/>
      <c r="G39" s="151">
        <v>0</v>
      </c>
      <c r="H39" s="172">
        <f t="shared" si="2"/>
        <v>0</v>
      </c>
      <c r="I39" s="175">
        <v>0</v>
      </c>
      <c r="J39" s="153">
        <f t="shared" si="3"/>
        <v>0</v>
      </c>
      <c r="K39" s="130"/>
    </row>
    <row r="40" spans="1:12" x14ac:dyDescent="0.3">
      <c r="A40" s="180"/>
      <c r="B40" s="142"/>
      <c r="C40" s="132"/>
      <c r="D40" s="132"/>
      <c r="E40" s="131"/>
      <c r="F40" s="132"/>
      <c r="G40" s="151">
        <v>0</v>
      </c>
      <c r="H40" s="172">
        <f t="shared" si="2"/>
        <v>0</v>
      </c>
      <c r="I40" s="175">
        <v>0</v>
      </c>
      <c r="J40" s="153">
        <f t="shared" si="3"/>
        <v>0</v>
      </c>
      <c r="K40" s="130"/>
      <c r="L40" s="109"/>
    </row>
    <row r="41" spans="1:12" x14ac:dyDescent="0.3">
      <c r="A41" s="180"/>
      <c r="B41" s="142"/>
      <c r="C41" s="132"/>
      <c r="D41" s="132"/>
      <c r="E41" s="131"/>
      <c r="F41" s="132"/>
      <c r="G41" s="151">
        <v>0</v>
      </c>
      <c r="H41" s="172">
        <f t="shared" si="2"/>
        <v>0</v>
      </c>
      <c r="I41" s="175">
        <v>0</v>
      </c>
      <c r="J41" s="153">
        <f t="shared" si="3"/>
        <v>0</v>
      </c>
      <c r="K41" s="130"/>
      <c r="L41" s="109"/>
    </row>
    <row r="42" spans="1:12" x14ac:dyDescent="0.3">
      <c r="A42" s="180"/>
      <c r="B42" s="142"/>
      <c r="C42" s="132"/>
      <c r="D42" s="132"/>
      <c r="E42" s="131"/>
      <c r="F42" s="132"/>
      <c r="G42" s="151">
        <v>0</v>
      </c>
      <c r="H42" s="172">
        <f t="shared" si="2"/>
        <v>0</v>
      </c>
      <c r="I42" s="175">
        <v>0</v>
      </c>
      <c r="J42" s="153">
        <f t="shared" si="3"/>
        <v>0</v>
      </c>
      <c r="K42" s="130"/>
      <c r="L42" s="109"/>
    </row>
    <row r="43" spans="1:12" x14ac:dyDescent="0.3">
      <c r="A43" s="180"/>
      <c r="B43" s="142"/>
      <c r="C43" s="132"/>
      <c r="D43" s="132"/>
      <c r="E43" s="131"/>
      <c r="F43" s="132"/>
      <c r="G43" s="151">
        <v>0</v>
      </c>
      <c r="H43" s="172">
        <f t="shared" si="2"/>
        <v>0</v>
      </c>
      <c r="I43" s="175">
        <v>0</v>
      </c>
      <c r="J43" s="153">
        <f t="shared" si="3"/>
        <v>0</v>
      </c>
      <c r="K43" s="130"/>
      <c r="L43" s="109"/>
    </row>
    <row r="44" spans="1:12" x14ac:dyDescent="0.3">
      <c r="A44" s="180"/>
      <c r="B44" s="142"/>
      <c r="C44" s="132"/>
      <c r="D44" s="132"/>
      <c r="E44" s="131"/>
      <c r="F44" s="132"/>
      <c r="G44" s="151">
        <v>0</v>
      </c>
      <c r="H44" s="172">
        <f t="shared" si="2"/>
        <v>0</v>
      </c>
      <c r="I44" s="175">
        <v>0</v>
      </c>
      <c r="J44" s="153">
        <f t="shared" si="3"/>
        <v>0</v>
      </c>
      <c r="K44" s="130"/>
      <c r="L44" s="109"/>
    </row>
    <row r="45" spans="1:12" x14ac:dyDescent="0.3">
      <c r="A45" s="180"/>
      <c r="B45" s="142"/>
      <c r="C45" s="132"/>
      <c r="D45" s="132"/>
      <c r="E45" s="131"/>
      <c r="F45" s="132"/>
      <c r="G45" s="151">
        <v>0</v>
      </c>
      <c r="H45" s="172">
        <f t="shared" si="2"/>
        <v>0</v>
      </c>
      <c r="I45" s="175">
        <v>0</v>
      </c>
      <c r="J45" s="153">
        <f t="shared" si="3"/>
        <v>0</v>
      </c>
      <c r="K45" s="130"/>
      <c r="L45" s="109"/>
    </row>
    <row r="46" spans="1:12" x14ac:dyDescent="0.3">
      <c r="A46" s="178"/>
      <c r="B46" s="142"/>
      <c r="C46" s="132"/>
      <c r="D46" s="132"/>
      <c r="E46" s="131"/>
      <c r="F46" s="132"/>
      <c r="G46" s="151">
        <v>0</v>
      </c>
      <c r="H46" s="172">
        <f t="shared" si="2"/>
        <v>0</v>
      </c>
      <c r="I46" s="175">
        <v>0</v>
      </c>
      <c r="J46" s="153">
        <f t="shared" si="3"/>
        <v>0</v>
      </c>
      <c r="K46" s="130"/>
      <c r="L46" s="109"/>
    </row>
    <row r="47" spans="1:12" ht="15" thickBot="1" x14ac:dyDescent="0.35">
      <c r="A47" s="155"/>
      <c r="B47" s="143"/>
      <c r="C47" s="134"/>
      <c r="D47" s="134"/>
      <c r="E47" s="133"/>
      <c r="F47" s="134"/>
      <c r="G47" s="134">
        <v>0</v>
      </c>
      <c r="H47" s="173">
        <f t="shared" si="2"/>
        <v>0</v>
      </c>
      <c r="I47" s="176">
        <v>0</v>
      </c>
      <c r="J47" s="154">
        <f t="shared" si="3"/>
        <v>0</v>
      </c>
      <c r="K47" s="130"/>
      <c r="L47" s="109"/>
    </row>
    <row r="49" spans="1:12" ht="15" thickBot="1" x14ac:dyDescent="0.35"/>
    <row r="50" spans="1:12" s="141" customFormat="1" ht="25.5" customHeight="1" thickBot="1" x14ac:dyDescent="0.35">
      <c r="A50" s="156" t="s">
        <v>59</v>
      </c>
      <c r="B50" s="157"/>
      <c r="C50" s="158" t="s">
        <v>49</v>
      </c>
      <c r="D50" s="159"/>
      <c r="E50" s="159"/>
      <c r="F50" s="371" t="s">
        <v>47</v>
      </c>
      <c r="G50" s="373" t="s">
        <v>68</v>
      </c>
      <c r="H50" s="374"/>
      <c r="I50" s="375"/>
      <c r="J50" s="371" t="s">
        <v>61</v>
      </c>
      <c r="K50" s="140"/>
      <c r="L50" s="140"/>
    </row>
    <row r="51" spans="1:12" s="102" customFormat="1" ht="49.5" customHeight="1" thickBot="1" x14ac:dyDescent="0.35">
      <c r="A51" s="135" t="s">
        <v>48</v>
      </c>
      <c r="B51" s="94" t="s">
        <v>65</v>
      </c>
      <c r="C51" s="136" t="s">
        <v>63</v>
      </c>
      <c r="D51" s="136" t="s">
        <v>64</v>
      </c>
      <c r="E51" s="137" t="s">
        <v>46</v>
      </c>
      <c r="F51" s="372"/>
      <c r="G51" s="169" t="s">
        <v>70</v>
      </c>
      <c r="H51" s="170" t="s">
        <v>69</v>
      </c>
      <c r="I51" s="169" t="s">
        <v>71</v>
      </c>
      <c r="J51" s="372"/>
    </row>
    <row r="52" spans="1:12" x14ac:dyDescent="0.3">
      <c r="A52" s="179"/>
      <c r="B52" s="148"/>
      <c r="C52" s="149"/>
      <c r="D52" s="149"/>
      <c r="E52" s="150"/>
      <c r="F52" s="149"/>
      <c r="G52" s="151">
        <v>0</v>
      </c>
      <c r="H52" s="171">
        <f t="shared" ref="H52:H65" si="4">G52*$F$8</f>
        <v>0</v>
      </c>
      <c r="I52" s="175">
        <v>0</v>
      </c>
      <c r="J52" s="152">
        <f>H52+I52</f>
        <v>0</v>
      </c>
      <c r="K52" s="130"/>
    </row>
    <row r="53" spans="1:12" x14ac:dyDescent="0.3">
      <c r="A53" s="180"/>
      <c r="B53" s="142"/>
      <c r="C53" s="132"/>
      <c r="D53" s="132"/>
      <c r="E53" s="131"/>
      <c r="F53" s="132"/>
      <c r="G53" s="151">
        <v>0</v>
      </c>
      <c r="H53" s="172">
        <f t="shared" si="4"/>
        <v>0</v>
      </c>
      <c r="I53" s="175">
        <v>0</v>
      </c>
      <c r="J53" s="153">
        <f t="shared" ref="J53:J65" si="5">H53+I53</f>
        <v>0</v>
      </c>
      <c r="K53" s="130"/>
    </row>
    <row r="54" spans="1:12" x14ac:dyDescent="0.3">
      <c r="A54" s="180"/>
      <c r="B54" s="142"/>
      <c r="C54" s="132"/>
      <c r="D54" s="132"/>
      <c r="E54" s="131"/>
      <c r="F54" s="132"/>
      <c r="G54" s="151">
        <v>0</v>
      </c>
      <c r="H54" s="172">
        <f t="shared" si="4"/>
        <v>0</v>
      </c>
      <c r="I54" s="175">
        <v>0</v>
      </c>
      <c r="J54" s="153">
        <f t="shared" si="5"/>
        <v>0</v>
      </c>
      <c r="K54" s="130"/>
    </row>
    <row r="55" spans="1:12" x14ac:dyDescent="0.3">
      <c r="A55" s="180"/>
      <c r="B55" s="142"/>
      <c r="C55" s="132"/>
      <c r="D55" s="132"/>
      <c r="E55" s="131"/>
      <c r="F55" s="132"/>
      <c r="G55" s="151">
        <v>0</v>
      </c>
      <c r="H55" s="172">
        <f t="shared" si="4"/>
        <v>0</v>
      </c>
      <c r="I55" s="175">
        <v>0</v>
      </c>
      <c r="J55" s="153">
        <f t="shared" si="5"/>
        <v>0</v>
      </c>
      <c r="K55" s="130"/>
    </row>
    <row r="56" spans="1:12" x14ac:dyDescent="0.3">
      <c r="A56" s="180"/>
      <c r="B56" s="142"/>
      <c r="C56" s="132"/>
      <c r="D56" s="132"/>
      <c r="E56" s="131"/>
      <c r="F56" s="132"/>
      <c r="G56" s="151">
        <v>0</v>
      </c>
      <c r="H56" s="172">
        <f t="shared" si="4"/>
        <v>0</v>
      </c>
      <c r="I56" s="175">
        <v>0</v>
      </c>
      <c r="J56" s="153">
        <f t="shared" si="5"/>
        <v>0</v>
      </c>
      <c r="K56" s="130"/>
    </row>
    <row r="57" spans="1:12" x14ac:dyDescent="0.3">
      <c r="A57" s="180"/>
      <c r="B57" s="142"/>
      <c r="C57" s="132"/>
      <c r="D57" s="132"/>
      <c r="E57" s="131"/>
      <c r="F57" s="132"/>
      <c r="G57" s="151">
        <v>0</v>
      </c>
      <c r="H57" s="172">
        <f t="shared" si="4"/>
        <v>0</v>
      </c>
      <c r="I57" s="175">
        <v>0</v>
      </c>
      <c r="J57" s="153">
        <f t="shared" si="5"/>
        <v>0</v>
      </c>
      <c r="K57" s="130"/>
    </row>
    <row r="58" spans="1:12" x14ac:dyDescent="0.3">
      <c r="A58" s="180"/>
      <c r="B58" s="142"/>
      <c r="C58" s="132"/>
      <c r="D58" s="132"/>
      <c r="E58" s="131"/>
      <c r="F58" s="132"/>
      <c r="G58" s="151">
        <v>0</v>
      </c>
      <c r="H58" s="172">
        <f t="shared" si="4"/>
        <v>0</v>
      </c>
      <c r="I58" s="175">
        <v>0</v>
      </c>
      <c r="J58" s="153">
        <f t="shared" si="5"/>
        <v>0</v>
      </c>
      <c r="K58" s="130"/>
      <c r="L58" s="109"/>
    </row>
    <row r="59" spans="1:12" x14ac:dyDescent="0.3">
      <c r="A59" s="180"/>
      <c r="B59" s="142"/>
      <c r="C59" s="132"/>
      <c r="D59" s="132"/>
      <c r="E59" s="131"/>
      <c r="F59" s="132"/>
      <c r="G59" s="151">
        <v>0</v>
      </c>
      <c r="H59" s="172">
        <f t="shared" si="4"/>
        <v>0</v>
      </c>
      <c r="I59" s="175">
        <v>0</v>
      </c>
      <c r="J59" s="153">
        <f t="shared" si="5"/>
        <v>0</v>
      </c>
      <c r="K59" s="130"/>
      <c r="L59" s="109"/>
    </row>
    <row r="60" spans="1:12" x14ac:dyDescent="0.3">
      <c r="A60" s="180"/>
      <c r="B60" s="142"/>
      <c r="C60" s="132"/>
      <c r="D60" s="132"/>
      <c r="E60" s="131"/>
      <c r="F60" s="132"/>
      <c r="G60" s="151">
        <v>0</v>
      </c>
      <c r="H60" s="172">
        <f t="shared" si="4"/>
        <v>0</v>
      </c>
      <c r="I60" s="175">
        <v>0</v>
      </c>
      <c r="J60" s="153">
        <f t="shared" si="5"/>
        <v>0</v>
      </c>
      <c r="K60" s="130"/>
      <c r="L60" s="109"/>
    </row>
    <row r="61" spans="1:12" x14ac:dyDescent="0.3">
      <c r="A61" s="180"/>
      <c r="B61" s="142"/>
      <c r="C61" s="132"/>
      <c r="D61" s="132"/>
      <c r="E61" s="131"/>
      <c r="F61" s="132"/>
      <c r="G61" s="151">
        <v>0</v>
      </c>
      <c r="H61" s="172">
        <f t="shared" si="4"/>
        <v>0</v>
      </c>
      <c r="I61" s="175">
        <v>0</v>
      </c>
      <c r="J61" s="153">
        <f t="shared" si="5"/>
        <v>0</v>
      </c>
      <c r="K61" s="130"/>
      <c r="L61" s="109"/>
    </row>
    <row r="62" spans="1:12" x14ac:dyDescent="0.3">
      <c r="A62" s="180"/>
      <c r="B62" s="142"/>
      <c r="C62" s="132"/>
      <c r="D62" s="132"/>
      <c r="E62" s="131"/>
      <c r="F62" s="132"/>
      <c r="G62" s="151">
        <v>0</v>
      </c>
      <c r="H62" s="172">
        <f t="shared" si="4"/>
        <v>0</v>
      </c>
      <c r="I62" s="175">
        <v>0</v>
      </c>
      <c r="J62" s="153">
        <f t="shared" si="5"/>
        <v>0</v>
      </c>
      <c r="K62" s="130"/>
      <c r="L62" s="109"/>
    </row>
    <row r="63" spans="1:12" x14ac:dyDescent="0.3">
      <c r="A63" s="180"/>
      <c r="B63" s="142"/>
      <c r="C63" s="132"/>
      <c r="D63" s="132"/>
      <c r="E63" s="131"/>
      <c r="F63" s="132"/>
      <c r="G63" s="151">
        <v>0</v>
      </c>
      <c r="H63" s="172">
        <f t="shared" si="4"/>
        <v>0</v>
      </c>
      <c r="I63" s="175">
        <v>0</v>
      </c>
      <c r="J63" s="153">
        <f t="shared" si="5"/>
        <v>0</v>
      </c>
      <c r="K63" s="130"/>
      <c r="L63" s="109"/>
    </row>
    <row r="64" spans="1:12" x14ac:dyDescent="0.3">
      <c r="A64" s="178"/>
      <c r="B64" s="142"/>
      <c r="C64" s="132"/>
      <c r="D64" s="132"/>
      <c r="E64" s="131"/>
      <c r="F64" s="132"/>
      <c r="G64" s="151">
        <v>0</v>
      </c>
      <c r="H64" s="172">
        <f t="shared" si="4"/>
        <v>0</v>
      </c>
      <c r="I64" s="175">
        <v>0</v>
      </c>
      <c r="J64" s="153">
        <f t="shared" si="5"/>
        <v>0</v>
      </c>
      <c r="K64" s="130"/>
      <c r="L64" s="109"/>
    </row>
    <row r="65" spans="1:12" ht="15" thickBot="1" x14ac:dyDescent="0.35">
      <c r="A65" s="155"/>
      <c r="B65" s="143"/>
      <c r="C65" s="134"/>
      <c r="D65" s="134"/>
      <c r="E65" s="133"/>
      <c r="F65" s="134"/>
      <c r="G65" s="134">
        <v>0</v>
      </c>
      <c r="H65" s="173">
        <f t="shared" si="4"/>
        <v>0</v>
      </c>
      <c r="I65" s="176">
        <v>0</v>
      </c>
      <c r="J65" s="154">
        <f t="shared" si="5"/>
        <v>0</v>
      </c>
      <c r="K65" s="130"/>
      <c r="L65" s="109"/>
    </row>
    <row r="67" spans="1:12" ht="15" thickBot="1" x14ac:dyDescent="0.35"/>
    <row r="68" spans="1:12" s="141" customFormat="1" ht="25.5" customHeight="1" thickBot="1" x14ac:dyDescent="0.35">
      <c r="A68" s="156" t="s">
        <v>72</v>
      </c>
      <c r="B68" s="157"/>
      <c r="C68" s="158" t="s">
        <v>49</v>
      </c>
      <c r="D68" s="159"/>
      <c r="E68" s="159"/>
      <c r="F68" s="371" t="s">
        <v>47</v>
      </c>
      <c r="G68" s="373" t="s">
        <v>68</v>
      </c>
      <c r="H68" s="374"/>
      <c r="I68" s="375"/>
      <c r="J68" s="371" t="s">
        <v>61</v>
      </c>
      <c r="K68" s="140"/>
      <c r="L68" s="140"/>
    </row>
    <row r="69" spans="1:12" s="102" customFormat="1" ht="49.5" customHeight="1" thickBot="1" x14ac:dyDescent="0.35">
      <c r="A69" s="135" t="s">
        <v>48</v>
      </c>
      <c r="B69" s="94" t="s">
        <v>65</v>
      </c>
      <c r="C69" s="136" t="s">
        <v>63</v>
      </c>
      <c r="D69" s="136" t="s">
        <v>64</v>
      </c>
      <c r="E69" s="137" t="s">
        <v>46</v>
      </c>
      <c r="F69" s="372"/>
      <c r="G69" s="169" t="s">
        <v>70</v>
      </c>
      <c r="H69" s="170" t="s">
        <v>69</v>
      </c>
      <c r="I69" s="169" t="s">
        <v>71</v>
      </c>
      <c r="J69" s="372"/>
    </row>
    <row r="70" spans="1:12" x14ac:dyDescent="0.3">
      <c r="A70" s="179"/>
      <c r="B70" s="148"/>
      <c r="C70" s="149"/>
      <c r="D70" s="149"/>
      <c r="E70" s="150"/>
      <c r="F70" s="149"/>
      <c r="G70" s="151">
        <v>0</v>
      </c>
      <c r="H70" s="171">
        <f t="shared" ref="H70:H83" si="6">G70*$F$8</f>
        <v>0</v>
      </c>
      <c r="I70" s="175">
        <v>0</v>
      </c>
      <c r="J70" s="152">
        <f>H70+I70</f>
        <v>0</v>
      </c>
      <c r="K70" s="130"/>
    </row>
    <row r="71" spans="1:12" x14ac:dyDescent="0.3">
      <c r="A71" s="180"/>
      <c r="B71" s="142"/>
      <c r="C71" s="132"/>
      <c r="D71" s="132"/>
      <c r="E71" s="131"/>
      <c r="F71" s="132"/>
      <c r="G71" s="151">
        <v>0</v>
      </c>
      <c r="H71" s="172">
        <f t="shared" si="6"/>
        <v>0</v>
      </c>
      <c r="I71" s="175">
        <v>0</v>
      </c>
      <c r="J71" s="153">
        <f t="shared" ref="J71:J83" si="7">H71+I71</f>
        <v>0</v>
      </c>
      <c r="K71" s="130"/>
    </row>
    <row r="72" spans="1:12" x14ac:dyDescent="0.3">
      <c r="A72" s="180"/>
      <c r="B72" s="142"/>
      <c r="C72" s="132"/>
      <c r="D72" s="132"/>
      <c r="E72" s="131"/>
      <c r="F72" s="132"/>
      <c r="G72" s="151">
        <v>0</v>
      </c>
      <c r="H72" s="172">
        <f t="shared" si="6"/>
        <v>0</v>
      </c>
      <c r="I72" s="175">
        <v>0</v>
      </c>
      <c r="J72" s="153">
        <f t="shared" si="7"/>
        <v>0</v>
      </c>
      <c r="K72" s="130"/>
    </row>
    <row r="73" spans="1:12" x14ac:dyDescent="0.3">
      <c r="A73" s="180"/>
      <c r="B73" s="142"/>
      <c r="C73" s="132"/>
      <c r="D73" s="132"/>
      <c r="E73" s="131"/>
      <c r="F73" s="132"/>
      <c r="G73" s="151">
        <v>0</v>
      </c>
      <c r="H73" s="172">
        <f t="shared" si="6"/>
        <v>0</v>
      </c>
      <c r="I73" s="175">
        <v>0</v>
      </c>
      <c r="J73" s="153">
        <f t="shared" si="7"/>
        <v>0</v>
      </c>
      <c r="K73" s="130"/>
    </row>
    <row r="74" spans="1:12" x14ac:dyDescent="0.3">
      <c r="A74" s="180"/>
      <c r="B74" s="142"/>
      <c r="C74" s="132"/>
      <c r="D74" s="132"/>
      <c r="E74" s="131"/>
      <c r="F74" s="132"/>
      <c r="G74" s="151">
        <v>0</v>
      </c>
      <c r="H74" s="172">
        <f t="shared" si="6"/>
        <v>0</v>
      </c>
      <c r="I74" s="175">
        <v>0</v>
      </c>
      <c r="J74" s="153">
        <f t="shared" si="7"/>
        <v>0</v>
      </c>
      <c r="K74" s="130"/>
    </row>
    <row r="75" spans="1:12" x14ac:dyDescent="0.3">
      <c r="A75" s="180"/>
      <c r="B75" s="142"/>
      <c r="C75" s="132"/>
      <c r="D75" s="132"/>
      <c r="E75" s="131"/>
      <c r="F75" s="132"/>
      <c r="G75" s="151">
        <v>0</v>
      </c>
      <c r="H75" s="172">
        <f t="shared" si="6"/>
        <v>0</v>
      </c>
      <c r="I75" s="175">
        <v>0</v>
      </c>
      <c r="J75" s="153">
        <f t="shared" si="7"/>
        <v>0</v>
      </c>
      <c r="K75" s="130"/>
    </row>
    <row r="76" spans="1:12" x14ac:dyDescent="0.3">
      <c r="A76" s="180"/>
      <c r="B76" s="142"/>
      <c r="C76" s="132"/>
      <c r="D76" s="132"/>
      <c r="E76" s="131"/>
      <c r="F76" s="132"/>
      <c r="G76" s="151">
        <v>0</v>
      </c>
      <c r="H76" s="172">
        <f t="shared" si="6"/>
        <v>0</v>
      </c>
      <c r="I76" s="175">
        <v>0</v>
      </c>
      <c r="J76" s="153">
        <f t="shared" si="7"/>
        <v>0</v>
      </c>
      <c r="K76" s="130"/>
      <c r="L76" s="109"/>
    </row>
    <row r="77" spans="1:12" x14ac:dyDescent="0.3">
      <c r="A77" s="180"/>
      <c r="B77" s="142"/>
      <c r="C77" s="132"/>
      <c r="D77" s="132"/>
      <c r="E77" s="131"/>
      <c r="F77" s="132"/>
      <c r="G77" s="151">
        <v>0</v>
      </c>
      <c r="H77" s="172">
        <f t="shared" si="6"/>
        <v>0</v>
      </c>
      <c r="I77" s="175">
        <v>0</v>
      </c>
      <c r="J77" s="153">
        <f t="shared" si="7"/>
        <v>0</v>
      </c>
      <c r="K77" s="130"/>
      <c r="L77" s="109"/>
    </row>
    <row r="78" spans="1:12" x14ac:dyDescent="0.3">
      <c r="A78" s="180"/>
      <c r="B78" s="142"/>
      <c r="C78" s="132"/>
      <c r="D78" s="132"/>
      <c r="E78" s="131"/>
      <c r="F78" s="132"/>
      <c r="G78" s="151">
        <v>0</v>
      </c>
      <c r="H78" s="172">
        <f t="shared" si="6"/>
        <v>0</v>
      </c>
      <c r="I78" s="175">
        <v>0</v>
      </c>
      <c r="J78" s="153">
        <f t="shared" si="7"/>
        <v>0</v>
      </c>
      <c r="K78" s="130"/>
      <c r="L78" s="109"/>
    </row>
    <row r="79" spans="1:12" x14ac:dyDescent="0.3">
      <c r="A79" s="180"/>
      <c r="B79" s="142"/>
      <c r="C79" s="132"/>
      <c r="D79" s="132"/>
      <c r="E79" s="131"/>
      <c r="F79" s="132"/>
      <c r="G79" s="151">
        <v>0</v>
      </c>
      <c r="H79" s="172">
        <f t="shared" si="6"/>
        <v>0</v>
      </c>
      <c r="I79" s="175">
        <v>0</v>
      </c>
      <c r="J79" s="153">
        <f t="shared" si="7"/>
        <v>0</v>
      </c>
      <c r="K79" s="130"/>
      <c r="L79" s="109"/>
    </row>
    <row r="80" spans="1:12" x14ac:dyDescent="0.3">
      <c r="A80" s="180"/>
      <c r="B80" s="142"/>
      <c r="C80" s="132"/>
      <c r="D80" s="132"/>
      <c r="E80" s="131"/>
      <c r="F80" s="132"/>
      <c r="G80" s="151">
        <v>0</v>
      </c>
      <c r="H80" s="172">
        <f t="shared" si="6"/>
        <v>0</v>
      </c>
      <c r="I80" s="175">
        <v>0</v>
      </c>
      <c r="J80" s="153">
        <f t="shared" si="7"/>
        <v>0</v>
      </c>
      <c r="K80" s="130"/>
      <c r="L80" s="109"/>
    </row>
    <row r="81" spans="1:12" x14ac:dyDescent="0.3">
      <c r="A81" s="180"/>
      <c r="B81" s="142"/>
      <c r="C81" s="132"/>
      <c r="D81" s="132"/>
      <c r="E81" s="131"/>
      <c r="F81" s="132"/>
      <c r="G81" s="151">
        <v>0</v>
      </c>
      <c r="H81" s="172">
        <f t="shared" si="6"/>
        <v>0</v>
      </c>
      <c r="I81" s="175">
        <v>0</v>
      </c>
      <c r="J81" s="153">
        <f t="shared" si="7"/>
        <v>0</v>
      </c>
      <c r="K81" s="130"/>
      <c r="L81" s="109"/>
    </row>
    <row r="82" spans="1:12" x14ac:dyDescent="0.3">
      <c r="A82" s="178"/>
      <c r="B82" s="142"/>
      <c r="C82" s="132"/>
      <c r="D82" s="132"/>
      <c r="E82" s="131"/>
      <c r="F82" s="132"/>
      <c r="G82" s="151">
        <v>0</v>
      </c>
      <c r="H82" s="172">
        <f t="shared" si="6"/>
        <v>0</v>
      </c>
      <c r="I82" s="175">
        <v>0</v>
      </c>
      <c r="J82" s="153">
        <f t="shared" si="7"/>
        <v>0</v>
      </c>
      <c r="K82" s="130"/>
      <c r="L82" s="109"/>
    </row>
    <row r="83" spans="1:12" ht="15" thickBot="1" x14ac:dyDescent="0.35">
      <c r="A83" s="155"/>
      <c r="B83" s="143"/>
      <c r="C83" s="134"/>
      <c r="D83" s="134"/>
      <c r="E83" s="133"/>
      <c r="F83" s="134"/>
      <c r="G83" s="134">
        <v>0</v>
      </c>
      <c r="H83" s="173">
        <f t="shared" si="6"/>
        <v>0</v>
      </c>
      <c r="I83" s="176">
        <v>0</v>
      </c>
      <c r="J83" s="154">
        <f t="shared" si="7"/>
        <v>0</v>
      </c>
      <c r="K83" s="130"/>
      <c r="L83" s="109"/>
    </row>
  </sheetData>
  <mergeCells count="15">
    <mergeCell ref="A4:C4"/>
    <mergeCell ref="F14:F15"/>
    <mergeCell ref="J14:J15"/>
    <mergeCell ref="G14:I14"/>
    <mergeCell ref="G6:J9"/>
    <mergeCell ref="A10:A12"/>
    <mergeCell ref="F68:F69"/>
    <mergeCell ref="G68:I68"/>
    <mergeCell ref="J68:J69"/>
    <mergeCell ref="F32:F33"/>
    <mergeCell ref="G32:I32"/>
    <mergeCell ref="J32:J33"/>
    <mergeCell ref="F50:F51"/>
    <mergeCell ref="G50:I50"/>
    <mergeCell ref="J50:J51"/>
  </mergeCells>
  <printOptions horizontalCentered="1" verticalCentered="1"/>
  <pageMargins left="0.31496062992125984" right="0.31496062992125984" top="0.15748031496062992" bottom="0.15748031496062992" header="0.19685039370078741" footer="0.19685039370078741"/>
  <pageSetup paperSize="9" scale="66" fitToHeight="5" orientation="landscape" r:id="rId1"/>
  <headerFooter>
    <oddFooter>&amp;LSPW EER/DCI/DRE/Reporting/version du 23-07-2021/Tableau 1D - Frais de déplacement&amp;RPage &amp;"-,Gras"&amp;P&amp;"-,Normal" sur &amp;"-,Gras"&amp;N</oddFooter>
  </headerFooter>
  <rowBreaks count="3" manualBreakCount="3">
    <brk id="30" max="10" man="1"/>
    <brk id="48" max="10" man="1"/>
    <brk id="6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1B Tableau financier</vt:lpstr>
      <vt:lpstr>1C Time sheet</vt:lpstr>
      <vt:lpstr>1D Frais de déplacement</vt:lpstr>
      <vt:lpstr>'1B Tableau financier'!Impression_des_titres</vt:lpstr>
      <vt:lpstr>'1C Time sheet'!Impression_des_titres</vt:lpstr>
      <vt:lpstr>'1D Frais de déplacement'!Impression_des_titres</vt:lpstr>
      <vt:lpstr>'1B Tableau financier'!Zone_d_impression</vt:lpstr>
      <vt:lpstr>'1C Time sheet'!Zone_d_impression</vt:lpstr>
      <vt:lpstr>'1D Frais de déplacement'!Zone_d_impression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LABAR Hugues</dc:creator>
  <cp:lastModifiedBy>ORY Laetitia</cp:lastModifiedBy>
  <cp:lastPrinted>2022-03-29T08:43:56Z</cp:lastPrinted>
  <dcterms:created xsi:type="dcterms:W3CDTF">2019-08-07T06:48:03Z</dcterms:created>
  <dcterms:modified xsi:type="dcterms:W3CDTF">2022-03-29T08:48:50Z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2021-07-23T08:01:00Z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09061975-50d1-4adb-8503-d68f5cab830d</vt:lpwstr>
  </property>
  <property fmtid="{D5CDD505-2E9C-101B-9397-08002B2CF9AE}" pid="8" name="MSIP_Label_e72a09c5-6e26-4737-a926-47ef1ab198ae_ContentBits">
    <vt:lpwstr>8</vt:lpwstr>
  </property>
</Properties>
</file>